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1 FRANCISCO C ALVAREZ\01 publicar 2026\06 publicar mes de Junio\"/>
    </mc:Choice>
  </mc:AlternateContent>
  <xr:revisionPtr revIDLastSave="0" documentId="13_ncr:1_{E71F5363-5A13-4DD0-80EC-56359B6F5B3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oyalties" sheetId="1" r:id="rId1"/>
    <sheet name="Fonae" sheetId="4" r:id="rId2"/>
  </sheets>
  <definedNames>
    <definedName name="_xlnm.Print_Area" localSheetId="1">Fonae!$B$1:$AD$26</definedName>
    <definedName name="_xlnm.Print_Area" localSheetId="0">Royalties!$B$1:$AD$39</definedName>
    <definedName name="_xlnm.Print_Titles" localSheetId="1">Fonae!$2:$17</definedName>
    <definedName name="_xlnm.Print_Titles" localSheetId="0">Royalties!$2:$17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4" i="1" l="1"/>
  <c r="K18" i="1"/>
  <c r="K29" i="1"/>
  <c r="K23" i="1"/>
  <c r="K21" i="1"/>
  <c r="K22" i="1"/>
  <c r="K20" i="1"/>
  <c r="K19" i="1"/>
  <c r="AA23" i="1"/>
  <c r="AB23" i="1" s="1"/>
  <c r="P23" i="1"/>
  <c r="Q23" i="1" l="1"/>
  <c r="K34" i="1"/>
  <c r="J35" i="1"/>
  <c r="K33" i="1"/>
  <c r="K32" i="1"/>
  <c r="K26" i="1"/>
  <c r="K27" i="1"/>
  <c r="K28" i="1"/>
  <c r="K30" i="1"/>
  <c r="K31" i="1"/>
  <c r="K25" i="1"/>
  <c r="K19" i="4"/>
  <c r="AB20" i="4"/>
  <c r="P19" i="4"/>
  <c r="P21" i="4"/>
  <c r="P34" i="1"/>
  <c r="P33" i="1"/>
  <c r="P32" i="1"/>
  <c r="P31" i="1"/>
  <c r="AA27" i="1"/>
  <c r="AB27" i="1" s="1"/>
  <c r="P27" i="1"/>
  <c r="Q27" i="1" s="1"/>
  <c r="P18" i="1" l="1"/>
  <c r="N22" i="4" l="1"/>
  <c r="Q31" i="1" l="1"/>
  <c r="P25" i="1" l="1"/>
  <c r="Q25" i="1" s="1"/>
  <c r="AA25" i="1"/>
  <c r="AB25" i="1" s="1"/>
  <c r="P26" i="1"/>
  <c r="Q26" i="1" s="1"/>
  <c r="AA26" i="1"/>
  <c r="AB26" i="1" s="1"/>
  <c r="P28" i="1"/>
  <c r="Q28" i="1" s="1"/>
  <c r="AA28" i="1"/>
  <c r="AB28" i="1" s="1"/>
  <c r="L35" i="1"/>
  <c r="M35" i="1"/>
  <c r="N35" i="1"/>
  <c r="M22" i="4" l="1"/>
  <c r="AA19" i="4"/>
  <c r="AB19" i="4" s="1"/>
  <c r="P20" i="1" l="1"/>
  <c r="AA21" i="4" l="1"/>
  <c r="AB21" i="4" s="1"/>
  <c r="I35" i="1" l="1"/>
  <c r="K35" i="1" s="1"/>
  <c r="AA34" i="1"/>
  <c r="AB34" i="1" s="1"/>
  <c r="AA21" i="1" l="1"/>
  <c r="AB21" i="1" s="1"/>
  <c r="P21" i="1" l="1"/>
  <c r="Q21" i="1" s="1"/>
  <c r="P19" i="1"/>
  <c r="Q19" i="1" s="1"/>
  <c r="AA19" i="1"/>
  <c r="AB19" i="1" s="1"/>
  <c r="I22" i="4" l="1"/>
  <c r="AA18" i="4" l="1"/>
  <c r="AB18" i="4" s="1"/>
  <c r="Q21" i="4"/>
  <c r="L22" i="4"/>
  <c r="Q18" i="4"/>
  <c r="Q19" i="4"/>
  <c r="K22" i="4"/>
  <c r="Q33" i="1" l="1"/>
  <c r="P22" i="4" l="1"/>
  <c r="AA33" i="1"/>
  <c r="AB33" i="1" s="1"/>
  <c r="AA32" i="1"/>
  <c r="AB32" i="1" s="1"/>
  <c r="Q32" i="1"/>
  <c r="AA31" i="1"/>
  <c r="AB31" i="1" s="1"/>
  <c r="AA30" i="1"/>
  <c r="AB30" i="1" s="1"/>
  <c r="P30" i="1"/>
  <c r="Q30" i="1" s="1"/>
  <c r="AA24" i="1"/>
  <c r="AB24" i="1" s="1"/>
  <c r="P24" i="1"/>
  <c r="Q24" i="1" s="1"/>
  <c r="AA22" i="1"/>
  <c r="AB22" i="1" s="1"/>
  <c r="AA20" i="1"/>
  <c r="AB20" i="1" s="1"/>
  <c r="AA18" i="1"/>
  <c r="AB18" i="1" s="1"/>
  <c r="Q20" i="1"/>
  <c r="P22" i="1"/>
  <c r="Q22" i="1" s="1"/>
  <c r="Q18" i="1" l="1"/>
  <c r="P35" i="1"/>
</calcChain>
</file>

<file path=xl/sharedStrings.xml><?xml version="1.0" encoding="utf-8"?>
<sst xmlns="http://schemas.openxmlformats.org/spreadsheetml/2006/main" count="217" uniqueCount="153">
  <si>
    <t>Departamento:</t>
  </si>
  <si>
    <t>Municipalidad:</t>
  </si>
  <si>
    <t>Meta</t>
  </si>
  <si>
    <t>Observaciones</t>
  </si>
  <si>
    <t>Ejercicio Fiscal:</t>
  </si>
  <si>
    <t>Descripción</t>
  </si>
  <si>
    <t>Registro</t>
  </si>
  <si>
    <t>Unidad de Medida</t>
  </si>
  <si>
    <t>Producto</t>
  </si>
  <si>
    <t>INDICADORES DE DESEMPEÑO MUNICIPAL PARA ROYALTIES Y COMPENSACIONES</t>
  </si>
  <si>
    <t>FF</t>
  </si>
  <si>
    <t>OF</t>
  </si>
  <si>
    <t>Tipo de Presp.</t>
  </si>
  <si>
    <t xml:space="preserve">Director Administrativo </t>
  </si>
  <si>
    <t>Intendente</t>
  </si>
  <si>
    <t>Concepto / Código</t>
  </si>
  <si>
    <t>Cuatrimestre:</t>
  </si>
  <si>
    <t>Ejecución Financiera</t>
  </si>
  <si>
    <t>Ejecución Productiva</t>
  </si>
  <si>
    <t>OG</t>
  </si>
  <si>
    <t>Eje Estratégico Vinculado:</t>
  </si>
  <si>
    <t>Línea de base</t>
  </si>
  <si>
    <r>
      <t xml:space="preserve">Indicador </t>
    </r>
    <r>
      <rPr>
        <b/>
        <sz val="11"/>
        <rFont val="Times New Roman"/>
        <family val="1"/>
      </rPr>
      <t>*</t>
    </r>
  </si>
  <si>
    <t>Medios de Verificación</t>
  </si>
  <si>
    <t>Presupuesto Inicial</t>
  </si>
  <si>
    <t>Presupuesto Vigente</t>
  </si>
  <si>
    <t>Acumulado Anual</t>
  </si>
  <si>
    <t>% Anual</t>
  </si>
  <si>
    <t>Inicial</t>
  </si>
  <si>
    <t>Vigente</t>
  </si>
  <si>
    <t>Canindeyu</t>
  </si>
  <si>
    <t>Servicio de Cuadrilla</t>
  </si>
  <si>
    <t>cuadras</t>
  </si>
  <si>
    <t xml:space="preserve">servicios de cuadrilla limpieza del casco urbano de la ciudad </t>
  </si>
  <si>
    <t xml:space="preserve">sin movimiento </t>
  </si>
  <si>
    <t>Informe RRHH, contratos , planilla de asistencia y resoluciones</t>
  </si>
  <si>
    <t>servicios</t>
  </si>
  <si>
    <t>Facturas legales, contratos , Nota de Pedidio</t>
  </si>
  <si>
    <t>Combustibles y Lubricantes</t>
  </si>
  <si>
    <t>litros</t>
  </si>
  <si>
    <t>Facturas legales, contratos, resoluciones , planillas de Trabajo</t>
  </si>
  <si>
    <t xml:space="preserve">provision de combustible para las maquinarias serv en constr de obras y mant de caminos </t>
  </si>
  <si>
    <t>unidades</t>
  </si>
  <si>
    <t>Contrato de Adjudicación, Facturas, Avance de Obras</t>
  </si>
  <si>
    <t>m2</t>
  </si>
  <si>
    <t>construcciones</t>
  </si>
  <si>
    <t>Facturas. Nota remision, fotos, acta de recepcion</t>
  </si>
  <si>
    <t>Estudio y Proyectos de Inversión **</t>
  </si>
  <si>
    <t>Proyectos</t>
  </si>
  <si>
    <t>Contrato por llamado a licitación, factura legal e informe.</t>
  </si>
  <si>
    <t>Transferencias a Comisiones Vecinales  ****</t>
  </si>
  <si>
    <t>comisiones</t>
  </si>
  <si>
    <t>Expediente de reconocimiento de las comisiones, acta de entrega, rendición de cuentas</t>
  </si>
  <si>
    <t>TOTAL ROYALTIES</t>
  </si>
  <si>
    <t>Aulas</t>
  </si>
  <si>
    <t>TOTAL</t>
  </si>
  <si>
    <t>Contrato por Llamado a Licitacion, factura legal, Nota de remision, Nota recepcion, especificaciones tecnicas, Micro Planificacion  y Autorizacion del Mec</t>
  </si>
  <si>
    <t>Presupuesto VIGENTE</t>
  </si>
  <si>
    <t>Avance</t>
  </si>
  <si>
    <t>Mantenimientos</t>
  </si>
  <si>
    <t>Facturas legales, contratos , planilla de asistencia y resoluciones</t>
  </si>
  <si>
    <t xml:space="preserve">servicios de mantenimiento de las maquinarias </t>
  </si>
  <si>
    <t>Planilla, Facturas, contratos,Informe de trabajo</t>
  </si>
  <si>
    <t>Unidades</t>
  </si>
  <si>
    <t>Facturas, Contratos, nota de pedido</t>
  </si>
  <si>
    <t>Adquisición de 12 unidades de Equipos Informáticos, Impresoras, Proyectores, UPS, Televisores</t>
  </si>
  <si>
    <t>12 Transferencias a Comisiones Vecinales construccion de puentes cercados perimetrales , adquisiciones de muebles y equipos según Presupuesto Municipal del año 2017</t>
  </si>
  <si>
    <t xml:space="preserve">Comisiones del distrito </t>
  </si>
  <si>
    <t xml:space="preserve">obligaciones pendientes </t>
  </si>
  <si>
    <t>deudas</t>
  </si>
  <si>
    <t>Reparacion de dos  Aula  en institucion educativa, segun planificacion Municipal</t>
  </si>
  <si>
    <t xml:space="preserve">24 Mantenimientos Menores de Equipos Viales: Retrocavadora, Copidoras, Motocicletas, Reparaciones Menores de Eq. De Oficina, según planificaicón municipal </t>
  </si>
  <si>
    <t xml:space="preserve">Adquisición de 35 unidades de Cartuchos para Impresoras, Tonner para fotocopiadoras y repuestos a ser pagados, según planificaicón municipal </t>
  </si>
  <si>
    <t xml:space="preserve">Adquisición de 20 unidades de Cubiertas, cámaras y Protectores,  y de mat. ,Construcción, Herramienta Menores, según planificaicón municipal </t>
  </si>
  <si>
    <t>FRANCISCO CABALLERO ALVAREZ</t>
  </si>
  <si>
    <t>Plan de Desarrollo Municipal (2026)</t>
  </si>
  <si>
    <t>PROGRAMAS Y METAS  - LEY N° 5282</t>
  </si>
  <si>
    <t>1° Trimestre</t>
  </si>
  <si>
    <t>2°Trimestre</t>
  </si>
  <si>
    <t>3° Trimestre</t>
  </si>
  <si>
    <t>4° Trimestre</t>
  </si>
  <si>
    <t>106 Cuadras con servicio de cuadrilla, según Planificación Municipal 2026</t>
  </si>
  <si>
    <t>1° Tri.</t>
  </si>
  <si>
    <t>2° Tri.</t>
  </si>
  <si>
    <t>3° Tri.</t>
  </si>
  <si>
    <t>4° Tri.</t>
  </si>
  <si>
    <t>Mantenimiento y Reparaciones Menores de Maquinarias y Equipos</t>
  </si>
  <si>
    <t>CONSULTORIAS ASESORIAS E INVESTIGACIONES</t>
  </si>
  <si>
    <t xml:space="preserve">24 Servicios Técnicos a pagar por Gastos ,  para Contratacion de Tecnicos:  asesorias, Servicios Financieros, contables, según planificaicón municipal </t>
  </si>
  <si>
    <r>
      <rPr>
        <b/>
        <sz val="10"/>
        <color theme="1"/>
        <rFont val="Times New Roman"/>
        <family val="1"/>
      </rPr>
      <t xml:space="preserve">24 </t>
    </r>
    <r>
      <rPr>
        <sz val="10"/>
        <color theme="1"/>
        <rFont val="Times New Roman"/>
        <family val="1"/>
      </rPr>
      <t>Servicios Técnicos pagados en el año /</t>
    </r>
    <r>
      <rPr>
        <b/>
        <sz val="10"/>
        <color theme="1"/>
        <rFont val="Times New Roman"/>
        <family val="1"/>
      </rPr>
      <t xml:space="preserve"> 24 </t>
    </r>
    <r>
      <rPr>
        <sz val="10"/>
        <color theme="1"/>
        <rFont val="Times New Roman"/>
        <family val="1"/>
      </rPr>
      <t>servicios previstos para Contratacion de Tecnicos:  aseosrias , Servicios Financieros, contables</t>
    </r>
  </si>
  <si>
    <r>
      <rPr>
        <b/>
        <sz val="10"/>
        <color theme="1"/>
        <rFont val="Times New Roman"/>
        <family val="1"/>
      </rPr>
      <t xml:space="preserve">24 </t>
    </r>
    <r>
      <rPr>
        <sz val="10"/>
        <color theme="1"/>
        <rFont val="Times New Roman"/>
        <family val="1"/>
      </rPr>
      <t>mantenimientos y reparaciones realizadas en el año /</t>
    </r>
    <r>
      <rPr>
        <b/>
        <sz val="10"/>
        <color theme="1"/>
        <rFont val="Times New Roman"/>
        <family val="1"/>
      </rPr>
      <t xml:space="preserve"> 24</t>
    </r>
    <r>
      <rPr>
        <sz val="10"/>
        <color theme="1"/>
        <rFont val="Times New Roman"/>
        <family val="1"/>
      </rPr>
      <t xml:space="preserve"> Mantenimientos y reparaciones planificados para mantenimiento y reparación en el año 2026</t>
    </r>
  </si>
  <si>
    <t>106  cuadras con servicio de limpieza en el año 2026 / 106 cuadras planificadas para el año 2026</t>
  </si>
  <si>
    <t>serviciso profesionales</t>
  </si>
  <si>
    <t>Utiles de Escritorio Oficina y Enseres</t>
  </si>
  <si>
    <r>
      <rPr>
        <b/>
        <sz val="10"/>
        <color theme="1"/>
        <rFont val="Times New Roman"/>
        <family val="1"/>
      </rPr>
      <t xml:space="preserve">35 </t>
    </r>
    <r>
      <rPr>
        <sz val="10"/>
        <color theme="1"/>
        <rFont val="Times New Roman"/>
        <family val="1"/>
      </rPr>
      <t xml:space="preserve">unidad de bienes comprados en el año / </t>
    </r>
    <r>
      <rPr>
        <b/>
        <sz val="10"/>
        <color theme="1"/>
        <rFont val="Times New Roman"/>
        <family val="1"/>
      </rPr>
      <t xml:space="preserve">35 </t>
    </r>
    <r>
      <rPr>
        <sz val="10"/>
        <color theme="1"/>
        <rFont val="Times New Roman"/>
        <family val="1"/>
      </rPr>
      <t>unidades de bienes (Cartuchos p/Impresoras, Tonner p/fotocopiadoras, repuestos) planificados en el año 2026</t>
    </r>
  </si>
  <si>
    <r>
      <rPr>
        <b/>
        <sz val="10"/>
        <color theme="1"/>
        <rFont val="Times New Roman"/>
        <family val="1"/>
      </rPr>
      <t xml:space="preserve">20 </t>
    </r>
    <r>
      <rPr>
        <sz val="10"/>
        <color theme="1"/>
        <rFont val="Times New Roman"/>
        <family val="1"/>
      </rPr>
      <t>unidades de Cubiertas, Camaras de Aire y otros comprados en el año / 20 unidades de Cubiertas, Camaras de Aire, Herramientas Menores, mat. De construccion  a comprar planificadas para el año 2026</t>
    </r>
  </si>
  <si>
    <t>Cubiertas y camamras de aire</t>
  </si>
  <si>
    <t>Realización de 1 Obras:   pavimento petreo calle 10 barrio San Jose y reparaciones de baches , badenes y lomadas</t>
  </si>
  <si>
    <t>16650 m2 Obras construidas de pavimento petreo calle 10 barrio San Jose y reparaciones de baches , badenes y lomadas  1 Obras de Insfraestructura a realizarse en el año 2026</t>
  </si>
  <si>
    <t xml:space="preserve"> 1750 m2  Construccion de  SSHH en comunidad Indigena Tacuapu y Tinglado Colonia San Juan/ construídos en el año 2026 </t>
  </si>
  <si>
    <t>Construccion de  SSHH en comunidad Indigena Tacuapu y Tinglado Colonia San Juan  dentro del distrito,  según Planificación Municipal 2026 .</t>
  </si>
  <si>
    <t>5301 m2 obra  construida  /  Mantenimiento y reparacion de puentes colonia San Luis Y colonia Alborada en el año 2026</t>
  </si>
  <si>
    <t>Mantenimiento y reparacion de puentes colonia San Luis Y colonia Alborada municipal en el año 2026</t>
  </si>
  <si>
    <t xml:space="preserve">INSUMOS </t>
  </si>
  <si>
    <t xml:space="preserve">18800 ml Construccion y reparaciones del Puesto de Salud Colonia Alborada/ construídos en el año 2026 </t>
  </si>
  <si>
    <t>ml</t>
  </si>
  <si>
    <t xml:space="preserve">Construccion y reparaciones del Puesto de Salud Colonia Alborada/ construídos en el año 2026 </t>
  </si>
  <si>
    <t>Contrato de Adjudicación, Facturas, Avance de Obra</t>
  </si>
  <si>
    <r>
      <rPr>
        <b/>
        <sz val="10"/>
        <color theme="1"/>
        <rFont val="Times New Roman"/>
        <family val="1"/>
      </rPr>
      <t>05</t>
    </r>
    <r>
      <rPr>
        <sz val="10"/>
        <color theme="1"/>
        <rFont val="Times New Roman"/>
        <family val="1"/>
      </rPr>
      <t xml:space="preserve"> unidades de Maquinas, Equipos y Herramientas Mayores adquiridos en el año / 05 uninades de Maquinas, Equipos y Herramientas Mayores a ser adquiridos en el año 2026</t>
    </r>
  </si>
  <si>
    <t>MAQUINARIAS Y EQUIPOS AGROPECUARIOS INDUSTRIALES/EQUIPOS EDUCATIVOS Y RECREACIONALES</t>
  </si>
  <si>
    <t>05 uninades de Maquinas,heramientas menores pala asada y desmalzadoras segun planificacion 2026</t>
  </si>
  <si>
    <t>Adquisición de Muebles y Enseres/Adquisición de Equipos de Oficina y Computación</t>
  </si>
  <si>
    <t>12 unidades de equipos de oficina adquiridos en el año / 12 unidades de equipos de oficina a ser adquiridos en el año 2026</t>
  </si>
  <si>
    <t>12 Estudios y proyectos de inversión de interés comunitario realizados / 12 Estudios y proyectos de inversión de interés comunitario planificados para año 2026</t>
  </si>
  <si>
    <t>12 Estudios y proyectos de inversión de interés comunitario: Construccion  de Aulas , Puentes, Reparaciones de Edificios ,ripio ,alcantarrilado , caminero plazas según presupuesto Municipal 2026</t>
  </si>
  <si>
    <t>12 Transferencias a Comisiones Vecinales realizadas para Inversion en infraestructura en el año / Transferencias a 12 Comisiones programadas para el año 2026</t>
  </si>
  <si>
    <t>00 deudas a pagar de la  construcion de ripio , alcantarrilado y deposito para guarda maquinarias /segun planificacion 2026</t>
  </si>
  <si>
    <r>
      <rPr>
        <b/>
        <sz val="10"/>
        <color theme="1"/>
        <rFont val="Times New Roman"/>
        <family val="1"/>
      </rPr>
      <t>00</t>
    </r>
    <r>
      <rPr>
        <sz val="10"/>
        <color theme="1"/>
        <rFont val="Times New Roman"/>
        <family val="1"/>
      </rPr>
      <t xml:space="preserve"> deuda pendientes de pago / 00  deudas pendientes capital , obras de construccion, segun planiifcacion 2026</t>
    </r>
  </si>
  <si>
    <t>Municipalidad de Francisco C Alvarez</t>
  </si>
  <si>
    <t>Recursos de Royalties y Compensaciones</t>
  </si>
  <si>
    <t>Francicso Caballero Alvarez</t>
  </si>
  <si>
    <t>Dar cumplimiento a la Ley N° 5282, en su Art. N° 8, Inciso g)  Descripción de los programas institucionales en ejecución,  con la definición de metas, el  grado  de  ejecución  de  las  mismas  y  el   presupuesto  aplicado  a  dichos  programas, publicando trimestralmente informes de avance de resultados;</t>
  </si>
  <si>
    <t>2° Trimestre</t>
  </si>
  <si>
    <t>Municipalidad de Francisco C ALVAREZ</t>
  </si>
  <si>
    <t>Municipalidad de Francsico C Alvarez</t>
  </si>
  <si>
    <t>INDICADORES DE DESEMPEÑO MUNICIPAL PARA  COMPENSACIONES LEY 7264</t>
  </si>
  <si>
    <t>Mantenimiento y reparacion de caminos COLONIA SAN JUAN SAN ROQUEsegun planificacion 2026</t>
  </si>
  <si>
    <r>
      <rPr>
        <b/>
        <sz val="10"/>
        <color theme="1"/>
        <rFont val="Times New Roman"/>
        <family val="1"/>
      </rPr>
      <t xml:space="preserve">8.000 ml Mantenimiento y reparacion de caminos COLONIA SAN JUAN SAN ROQUE  / </t>
    </r>
    <r>
      <rPr>
        <sz val="10"/>
        <color theme="1"/>
        <rFont val="Times New Roman"/>
        <family val="1"/>
      </rPr>
      <t xml:space="preserve"> planificadas para construir en el año 2026</t>
    </r>
  </si>
  <si>
    <t xml:space="preserve">Construcciones de Obras de Uso Institucional LEY7264 </t>
  </si>
  <si>
    <t>Construcciones de Obras de Uso Publico 30%</t>
  </si>
  <si>
    <r>
      <rPr>
        <b/>
        <sz val="10"/>
        <color theme="1"/>
        <rFont val="Times New Roman"/>
        <family val="1"/>
      </rPr>
      <t>05 Pabellon  Mantenimiento y reparacion en instituciones educativas</t>
    </r>
    <r>
      <rPr>
        <sz val="10"/>
        <color theme="1"/>
        <rFont val="Times New Roman"/>
        <family val="1"/>
      </rPr>
      <t xml:space="preserve"> en el 2026 planificados a ser realizados</t>
    </r>
  </si>
  <si>
    <t>05 Pabellones  Mantenimiento y reparacion en instituciones educativas/segun planificacion 2026</t>
  </si>
  <si>
    <t>aulas</t>
  </si>
  <si>
    <t>1° trim.</t>
  </si>
  <si>
    <t>2° trim.</t>
  </si>
  <si>
    <t>3° trim</t>
  </si>
  <si>
    <t>4° trim.</t>
  </si>
  <si>
    <t>EQUIPOS EDUCATIVOS Y RECREACIONALES</t>
  </si>
  <si>
    <r>
      <rPr>
        <b/>
        <sz val="10"/>
        <color theme="1"/>
        <rFont val="Times New Roman"/>
        <family val="1"/>
      </rPr>
      <t xml:space="preserve">02 </t>
    </r>
    <r>
      <rPr>
        <sz val="10"/>
        <color theme="1"/>
        <rFont val="Times New Roman"/>
        <family val="1"/>
      </rPr>
      <t xml:space="preserve"> Aquisiciones de parquecitos a ser instalados en la inst educativa  /  planificado para el Ejercicio 2026</t>
    </r>
  </si>
  <si>
    <t>02  Aquisiciones de parquecitos a ser instalados en la inst educativa  /  planificado para el Ejercicio 2026</t>
  </si>
  <si>
    <t>equipos</t>
  </si>
  <si>
    <t>Adquisición de Muebles y Enseres</t>
  </si>
  <si>
    <t>150 adquisicones de muebles y enseres para las distintas inst educativas según planificacion  2026</t>
  </si>
  <si>
    <t>MUNICIPALIDAD DE FRANCSICO CABALLERO ALVAREZ</t>
  </si>
  <si>
    <t>FONAE/LEY 7264 /24</t>
  </si>
  <si>
    <t xml:space="preserve">Modificacion </t>
  </si>
  <si>
    <t>Recursos de Fonae</t>
  </si>
  <si>
    <t>Modificacion</t>
  </si>
  <si>
    <r>
      <rPr>
        <b/>
        <sz val="10"/>
        <color theme="1"/>
        <rFont val="Times New Roman"/>
        <family val="1"/>
      </rPr>
      <t>27000</t>
    </r>
    <r>
      <rPr>
        <sz val="10"/>
        <color theme="1"/>
        <rFont val="Times New Roman"/>
        <family val="1"/>
      </rPr>
      <t xml:space="preserve"> litros de Gasoil comprados en el año / 27200  Litros de Gasoil a comprar para el año 2026</t>
    </r>
  </si>
  <si>
    <t>Compra de 2700 Litros de Gasoil y lubricantes a ser comprados, según Planificación Municipal 2026</t>
  </si>
  <si>
    <t>Segundo Trimestre</t>
  </si>
  <si>
    <t xml:space="preserve">850 mts de mejorameinto del predio municipal </t>
  </si>
  <si>
    <t>costrucciones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</si>
</sst>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3"/>
      <name val="Times New Roman"/>
      <family val="1"/>
    </font>
    <font>
      <b/>
      <sz val="12"/>
      <name val="Arial Black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b/>
      <sz val="11"/>
      <color theme="1"/>
      <name val="Times New Roman"/>
      <family val="1"/>
    </font>
    <font>
      <b/>
      <sz val="16"/>
      <color theme="1"/>
      <name val="Times New Roman"/>
      <family val="1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61">
    <xf numFmtId="0" fontId="0" fillId="0" borderId="0" xfId="0"/>
    <xf numFmtId="165" fontId="6" fillId="0" borderId="0" xfId="1" applyNumberFormat="1" applyFont="1" applyAlignment="1">
      <alignment vertical="center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3" fontId="2" fillId="0" borderId="2" xfId="0" applyNumberFormat="1" applyFont="1" applyFill="1" applyBorder="1" applyAlignment="1">
      <alignment horizontal="left" vertical="center" wrapText="1" indent="1"/>
    </xf>
    <xf numFmtId="1" fontId="1" fillId="0" borderId="2" xfId="0" applyNumberFormat="1" applyFont="1" applyFill="1" applyBorder="1" applyAlignment="1">
      <alignment horizontal="center" vertical="center" wrapText="1"/>
    </xf>
    <xf numFmtId="1" fontId="2" fillId="0" borderId="2" xfId="1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 indent="1"/>
    </xf>
    <xf numFmtId="0" fontId="10" fillId="0" borderId="2" xfId="0" applyFont="1" applyFill="1" applyBorder="1" applyAlignment="1">
      <alignment horizontal="left" vertical="center" wrapText="1" indent="1"/>
    </xf>
    <xf numFmtId="0" fontId="9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" fontId="2" fillId="2" borderId="2" xfId="1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1" fontId="2" fillId="0" borderId="6" xfId="1" applyNumberFormat="1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left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5" fontId="1" fillId="0" borderId="3" xfId="1" applyNumberFormat="1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1" fontId="2" fillId="0" borderId="7" xfId="1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left" vertical="center" wrapText="1"/>
    </xf>
    <xf numFmtId="1" fontId="2" fillId="0" borderId="4" xfId="1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left" vertical="center" wrapText="1" indent="1"/>
    </xf>
    <xf numFmtId="3" fontId="1" fillId="2" borderId="9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left" vertical="center" wrapText="1" indent="1"/>
    </xf>
    <xf numFmtId="3" fontId="2" fillId="0" borderId="5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3" fontId="2" fillId="2" borderId="2" xfId="1" applyNumberFormat="1" applyFont="1" applyFill="1" applyBorder="1" applyAlignment="1">
      <alignment horizontal="center" vertical="center" wrapText="1"/>
    </xf>
    <xf numFmtId="3" fontId="1" fillId="2" borderId="2" xfId="1" applyNumberFormat="1" applyFont="1" applyFill="1" applyBorder="1" applyAlignment="1">
      <alignment horizontal="center" vertical="center" wrapText="1"/>
    </xf>
    <xf numFmtId="1" fontId="1" fillId="0" borderId="4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vertical="center" wrapText="1"/>
    </xf>
    <xf numFmtId="3" fontId="2" fillId="0" borderId="15" xfId="0" applyNumberFormat="1" applyFont="1" applyFill="1" applyBorder="1" applyAlignment="1">
      <alignment horizontal="left" vertical="center" wrapText="1" indent="1"/>
    </xf>
    <xf numFmtId="3" fontId="2" fillId="2" borderId="3" xfId="1" applyNumberFormat="1" applyFont="1" applyFill="1" applyBorder="1" applyAlignment="1">
      <alignment horizontal="center" vertical="center" wrapText="1"/>
    </xf>
    <xf numFmtId="1" fontId="2" fillId="2" borderId="4" xfId="1" applyNumberFormat="1" applyFont="1" applyFill="1" applyBorder="1" applyAlignment="1">
      <alignment horizontal="center" vertical="center" wrapText="1"/>
    </xf>
    <xf numFmtId="3" fontId="15" fillId="2" borderId="2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horizontal="center" vertical="center" wrapText="1"/>
    </xf>
    <xf numFmtId="3" fontId="2" fillId="0" borderId="10" xfId="0" applyNumberFormat="1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1" fontId="2" fillId="0" borderId="5" xfId="1" applyNumberFormat="1" applyFont="1" applyFill="1" applyBorder="1" applyAlignment="1">
      <alignment horizontal="center" vertical="center" wrapText="1"/>
    </xf>
    <xf numFmtId="1" fontId="2" fillId="0" borderId="8" xfId="1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vertical="center" wrapText="1"/>
    </xf>
    <xf numFmtId="3" fontId="2" fillId="2" borderId="6" xfId="0" applyNumberFormat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" fontId="17" fillId="2" borderId="3" xfId="0" applyNumberFormat="1" applyFont="1" applyFill="1" applyBorder="1" applyAlignment="1">
      <alignment horizontal="center" vertical="center" wrapText="1"/>
    </xf>
    <xf numFmtId="1" fontId="5" fillId="0" borderId="2" xfId="1" applyNumberFormat="1" applyFont="1" applyFill="1" applyBorder="1" applyAlignment="1">
      <alignment horizontal="center" vertical="center" wrapText="1"/>
    </xf>
    <xf numFmtId="3" fontId="17" fillId="2" borderId="3" xfId="0" applyNumberFormat="1" applyFont="1" applyFill="1" applyBorder="1" applyAlignment="1">
      <alignment horizontal="center" vertical="center" wrapText="1"/>
    </xf>
    <xf numFmtId="165" fontId="17" fillId="0" borderId="4" xfId="1" applyNumberFormat="1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165" fontId="17" fillId="0" borderId="2" xfId="1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3" fontId="16" fillId="2" borderId="2" xfId="0" applyNumberFormat="1" applyFont="1" applyFill="1" applyBorder="1" applyAlignment="1">
      <alignment horizontal="center" vertical="center" wrapText="1"/>
    </xf>
    <xf numFmtId="165" fontId="17" fillId="0" borderId="3" xfId="1" applyNumberFormat="1" applyFont="1" applyFill="1" applyBorder="1" applyAlignment="1">
      <alignment horizontal="center" vertical="center" wrapText="1"/>
    </xf>
    <xf numFmtId="165" fontId="14" fillId="0" borderId="2" xfId="1" applyNumberFormat="1" applyFont="1" applyFill="1" applyBorder="1" applyAlignment="1">
      <alignment horizontal="center" vertical="center" wrapText="1"/>
    </xf>
    <xf numFmtId="3" fontId="14" fillId="2" borderId="4" xfId="0" applyNumberFormat="1" applyFont="1" applyFill="1" applyBorder="1" applyAlignment="1">
      <alignment horizontal="center" vertical="center" wrapText="1"/>
    </xf>
    <xf numFmtId="3" fontId="14" fillId="2" borderId="2" xfId="0" applyNumberFormat="1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3" fontId="17" fillId="2" borderId="2" xfId="0" applyNumberFormat="1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3" fontId="17" fillId="2" borderId="5" xfId="0" applyNumberFormat="1" applyFont="1" applyFill="1" applyBorder="1" applyAlignment="1">
      <alignment horizontal="center" vertical="center" wrapText="1"/>
    </xf>
    <xf numFmtId="3" fontId="18" fillId="2" borderId="3" xfId="1" applyNumberFormat="1" applyFont="1" applyFill="1" applyBorder="1" applyAlignment="1">
      <alignment horizontal="center" vertical="center" wrapText="1"/>
    </xf>
    <xf numFmtId="3" fontId="18" fillId="2" borderId="2" xfId="1" applyNumberFormat="1" applyFont="1" applyFill="1" applyBorder="1" applyAlignment="1">
      <alignment horizontal="center" vertical="center" wrapText="1"/>
    </xf>
    <xf numFmtId="165" fontId="18" fillId="0" borderId="4" xfId="1" applyNumberFormat="1" applyFont="1" applyFill="1" applyBorder="1" applyAlignment="1">
      <alignment horizontal="center" vertical="center" wrapText="1"/>
    </xf>
    <xf numFmtId="165" fontId="18" fillId="0" borderId="2" xfId="1" applyNumberFormat="1" applyFont="1" applyFill="1" applyBorder="1" applyAlignment="1">
      <alignment horizontal="center" vertical="center" wrapText="1"/>
    </xf>
    <xf numFmtId="165" fontId="18" fillId="0" borderId="3" xfId="1" applyNumberFormat="1" applyFont="1" applyFill="1" applyBorder="1" applyAlignment="1">
      <alignment horizontal="center" vertical="center" wrapText="1"/>
    </xf>
    <xf numFmtId="3" fontId="18" fillId="2" borderId="6" xfId="1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65" fontId="1" fillId="0" borderId="2" xfId="1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left" vertical="center" wrapText="1" indent="1"/>
    </xf>
    <xf numFmtId="1" fontId="2" fillId="2" borderId="7" xfId="1" applyNumberFormat="1" applyFont="1" applyFill="1" applyBorder="1" applyAlignment="1">
      <alignment horizontal="center" vertical="center" wrapText="1"/>
    </xf>
    <xf numFmtId="1" fontId="2" fillId="2" borderId="6" xfId="1" applyNumberFormat="1" applyFont="1" applyFill="1" applyBorder="1" applyAlignment="1">
      <alignment horizontal="center" vertical="center" wrapText="1"/>
    </xf>
    <xf numFmtId="1" fontId="1" fillId="0" borderId="5" xfId="0" applyNumberFormat="1" applyFont="1" applyFill="1" applyBorder="1" applyAlignment="1">
      <alignment horizontal="center" vertical="center" wrapText="1"/>
    </xf>
    <xf numFmtId="1" fontId="1" fillId="0" borderId="9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vertical="center"/>
    </xf>
    <xf numFmtId="1" fontId="2" fillId="2" borderId="13" xfId="1" applyNumberFormat="1" applyFont="1" applyFill="1" applyBorder="1" applyAlignment="1">
      <alignment horizontal="center" vertical="center" wrapText="1"/>
    </xf>
    <xf numFmtId="0" fontId="19" fillId="0" borderId="0" xfId="0" applyFont="1"/>
    <xf numFmtId="0" fontId="7" fillId="0" borderId="0" xfId="0" applyFont="1" applyAlignment="1">
      <alignment vertical="center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 inden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998765</xdr:colOff>
      <xdr:row>1</xdr:row>
      <xdr:rowOff>17692</xdr:rowOff>
    </xdr:from>
    <xdr:to>
      <xdr:col>29</xdr:col>
      <xdr:colOff>1413782</xdr:colOff>
      <xdr:row>3</xdr:row>
      <xdr:rowOff>95338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13979" y="208192"/>
          <a:ext cx="1639660" cy="458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1447800</xdr:colOff>
      <xdr:row>1</xdr:row>
      <xdr:rowOff>152400</xdr:rowOff>
    </xdr:from>
    <xdr:to>
      <xdr:col>2</xdr:col>
      <xdr:colOff>993140</xdr:colOff>
      <xdr:row>5</xdr:row>
      <xdr:rowOff>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8826BB7-19C6-4AD3-9182-1C51B6795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1800" y="330200"/>
          <a:ext cx="1082040" cy="711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998765</xdr:colOff>
      <xdr:row>1</xdr:row>
      <xdr:rowOff>17692</xdr:rowOff>
    </xdr:from>
    <xdr:to>
      <xdr:col>29</xdr:col>
      <xdr:colOff>1413782</xdr:colOff>
      <xdr:row>3</xdr:row>
      <xdr:rowOff>95338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06715" y="208192"/>
          <a:ext cx="1643742" cy="458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1562100</xdr:colOff>
      <xdr:row>0</xdr:row>
      <xdr:rowOff>127000</xdr:rowOff>
    </xdr:from>
    <xdr:to>
      <xdr:col>2</xdr:col>
      <xdr:colOff>1056640</xdr:colOff>
      <xdr:row>5</xdr:row>
      <xdr:rowOff>101600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F20887D-2FAD-4E2A-B016-091CD408A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6100" y="127000"/>
          <a:ext cx="1082040" cy="86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AG39"/>
  <sheetViews>
    <sheetView showGridLines="0" tabSelected="1" topLeftCell="C29" zoomScale="60" zoomScaleNormal="60" zoomScaleSheetLayoutView="55" workbookViewId="0">
      <selection activeCell="O34" sqref="O34"/>
    </sheetView>
  </sheetViews>
  <sheetFormatPr baseColWidth="10" defaultColWidth="11.42578125" defaultRowHeight="15" x14ac:dyDescent="0.25"/>
  <cols>
    <col min="1" max="1" width="3.7109375" customWidth="1"/>
    <col min="2" max="2" width="22.42578125" customWidth="1"/>
    <col min="3" max="3" width="18.85546875" customWidth="1"/>
    <col min="4" max="4" width="26.7109375" customWidth="1"/>
    <col min="5" max="8" width="9.85546875" customWidth="1"/>
    <col min="9" max="9" width="20.85546875" customWidth="1"/>
    <col min="10" max="10" width="17.85546875" customWidth="1"/>
    <col min="11" max="11" width="20.7109375" customWidth="1"/>
    <col min="12" max="12" width="17.28515625" customWidth="1"/>
    <col min="13" max="13" width="21.140625" customWidth="1"/>
    <col min="14" max="15" width="17.140625" customWidth="1"/>
    <col min="16" max="16" width="19.140625" customWidth="1"/>
    <col min="17" max="17" width="13.28515625" customWidth="1"/>
    <col min="18" max="18" width="20.7109375" customWidth="1"/>
    <col min="19" max="19" width="10.42578125" customWidth="1"/>
    <col min="20" max="20" width="14.7109375" customWidth="1"/>
    <col min="21" max="21" width="9" customWidth="1"/>
    <col min="22" max="22" width="9.5703125" style="9" customWidth="1"/>
    <col min="23" max="23" width="9.140625" style="11" customWidth="1"/>
    <col min="24" max="24" width="9.28515625" style="11" customWidth="1"/>
    <col min="25" max="26" width="7.5703125" customWidth="1"/>
    <col min="27" max="27" width="12.42578125" customWidth="1"/>
    <col min="28" max="28" width="7.42578125" customWidth="1"/>
    <col min="29" max="29" width="16.28515625" customWidth="1"/>
    <col min="30" max="30" width="11.7109375" customWidth="1"/>
    <col min="31" max="32" width="14.140625" bestFit="1" customWidth="1"/>
  </cols>
  <sheetData>
    <row r="4" spans="2:30" ht="25.9" x14ac:dyDescent="0.5">
      <c r="D4" s="125" t="s">
        <v>143</v>
      </c>
    </row>
    <row r="5" spans="2:30" ht="14.45" x14ac:dyDescent="0.3"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</row>
    <row r="6" spans="2:30" ht="37.15" customHeight="1" x14ac:dyDescent="0.25">
      <c r="B6" s="126" t="s">
        <v>121</v>
      </c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</row>
    <row r="7" spans="2:30" ht="32.25" customHeight="1" x14ac:dyDescent="0.3"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6"/>
      <c r="Z7" s="146"/>
      <c r="AA7" s="146"/>
      <c r="AB7" s="146"/>
      <c r="AC7" s="146"/>
      <c r="AD7" s="146"/>
    </row>
    <row r="8" spans="2:30" ht="21.75" customHeight="1" x14ac:dyDescent="0.25">
      <c r="B8" s="147" t="s">
        <v>76</v>
      </c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</row>
    <row r="9" spans="2:30" ht="20.25" customHeight="1" x14ac:dyDescent="0.25">
      <c r="B9" s="148" t="s">
        <v>9</v>
      </c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148"/>
    </row>
    <row r="10" spans="2:30" ht="37.5" customHeight="1" x14ac:dyDescent="0.3">
      <c r="B10" s="21" t="s">
        <v>4</v>
      </c>
      <c r="C10" s="142">
        <v>2026</v>
      </c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</row>
    <row r="11" spans="2:30" ht="27" customHeight="1" x14ac:dyDescent="0.25">
      <c r="B11" s="21" t="s">
        <v>16</v>
      </c>
      <c r="C11" s="142" t="s">
        <v>150</v>
      </c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</row>
    <row r="12" spans="2:30" ht="27.75" customHeight="1" x14ac:dyDescent="0.3">
      <c r="B12" s="21" t="s">
        <v>0</v>
      </c>
      <c r="C12" s="142" t="s">
        <v>30</v>
      </c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42"/>
    </row>
    <row r="13" spans="2:30" ht="24" customHeight="1" x14ac:dyDescent="0.3">
      <c r="B13" s="21" t="s">
        <v>1</v>
      </c>
      <c r="C13" s="142" t="s">
        <v>74</v>
      </c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</row>
    <row r="14" spans="2:30" ht="51" customHeight="1" x14ac:dyDescent="0.25">
      <c r="B14" s="21" t="s">
        <v>20</v>
      </c>
      <c r="C14" s="142" t="s">
        <v>75</v>
      </c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</row>
    <row r="15" spans="2:30" ht="28.5" customHeight="1" x14ac:dyDescent="0.25">
      <c r="B15" s="143" t="s">
        <v>119</v>
      </c>
      <c r="C15" s="143" t="s">
        <v>8</v>
      </c>
      <c r="D15" s="143" t="s">
        <v>22</v>
      </c>
      <c r="E15" s="143" t="s">
        <v>15</v>
      </c>
      <c r="F15" s="143"/>
      <c r="G15" s="143"/>
      <c r="H15" s="143"/>
      <c r="I15" s="143" t="s">
        <v>24</v>
      </c>
      <c r="J15" s="113"/>
      <c r="K15" s="143" t="s">
        <v>25</v>
      </c>
      <c r="L15" s="143" t="s">
        <v>17</v>
      </c>
      <c r="M15" s="143"/>
      <c r="N15" s="143"/>
      <c r="O15" s="143"/>
      <c r="P15" s="143"/>
      <c r="Q15" s="143"/>
      <c r="R15" s="143" t="s">
        <v>18</v>
      </c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 t="s">
        <v>23</v>
      </c>
      <c r="AD15" s="143" t="s">
        <v>3</v>
      </c>
    </row>
    <row r="16" spans="2:30" ht="28.5" customHeight="1" x14ac:dyDescent="0.25">
      <c r="B16" s="143"/>
      <c r="C16" s="143"/>
      <c r="D16" s="143"/>
      <c r="E16" s="143"/>
      <c r="F16" s="143"/>
      <c r="G16" s="143"/>
      <c r="H16" s="143"/>
      <c r="I16" s="143"/>
      <c r="J16" s="113" t="s">
        <v>147</v>
      </c>
      <c r="K16" s="143"/>
      <c r="L16" s="143" t="s">
        <v>77</v>
      </c>
      <c r="M16" s="143" t="s">
        <v>78</v>
      </c>
      <c r="N16" s="143" t="s">
        <v>79</v>
      </c>
      <c r="O16" s="143" t="s">
        <v>80</v>
      </c>
      <c r="P16" s="143" t="s">
        <v>26</v>
      </c>
      <c r="Q16" s="143" t="s">
        <v>27</v>
      </c>
      <c r="R16" s="143" t="s">
        <v>21</v>
      </c>
      <c r="S16" s="143"/>
      <c r="T16" s="143"/>
      <c r="U16" s="143" t="s">
        <v>2</v>
      </c>
      <c r="V16" s="143"/>
      <c r="W16" s="150" t="s">
        <v>58</v>
      </c>
      <c r="X16" s="151"/>
      <c r="Y16" s="151"/>
      <c r="Z16" s="152"/>
      <c r="AA16" s="144" t="s">
        <v>26</v>
      </c>
      <c r="AB16" s="144" t="s">
        <v>27</v>
      </c>
      <c r="AC16" s="143"/>
      <c r="AD16" s="143"/>
    </row>
    <row r="17" spans="2:33" ht="34.5" customHeight="1" x14ac:dyDescent="0.25">
      <c r="B17" s="143"/>
      <c r="C17" s="144"/>
      <c r="D17" s="144"/>
      <c r="E17" s="23" t="s">
        <v>12</v>
      </c>
      <c r="F17" s="23" t="s">
        <v>10</v>
      </c>
      <c r="G17" s="23" t="s">
        <v>11</v>
      </c>
      <c r="H17" s="23" t="s">
        <v>19</v>
      </c>
      <c r="I17" s="143"/>
      <c r="J17" s="113"/>
      <c r="K17" s="143"/>
      <c r="L17" s="143"/>
      <c r="M17" s="143"/>
      <c r="N17" s="143"/>
      <c r="O17" s="143"/>
      <c r="P17" s="143"/>
      <c r="Q17" s="144"/>
      <c r="R17" s="23" t="s">
        <v>5</v>
      </c>
      <c r="S17" s="23" t="s">
        <v>6</v>
      </c>
      <c r="T17" s="23" t="s">
        <v>7</v>
      </c>
      <c r="U17" s="23" t="s">
        <v>28</v>
      </c>
      <c r="V17" s="23" t="s">
        <v>29</v>
      </c>
      <c r="W17" s="69" t="s">
        <v>82</v>
      </c>
      <c r="X17" s="69" t="s">
        <v>83</v>
      </c>
      <c r="Y17" s="69" t="s">
        <v>84</v>
      </c>
      <c r="Z17" s="69" t="s">
        <v>85</v>
      </c>
      <c r="AA17" s="149"/>
      <c r="AB17" s="149"/>
      <c r="AC17" s="144"/>
      <c r="AD17" s="144"/>
    </row>
    <row r="18" spans="2:33" ht="75.75" customHeight="1" x14ac:dyDescent="0.25">
      <c r="B18" s="139"/>
      <c r="C18" s="25" t="s">
        <v>31</v>
      </c>
      <c r="D18" s="32" t="s">
        <v>91</v>
      </c>
      <c r="E18" s="92">
        <v>2</v>
      </c>
      <c r="F18" s="92">
        <v>30</v>
      </c>
      <c r="G18" s="92">
        <v>11</v>
      </c>
      <c r="H18" s="92">
        <v>144</v>
      </c>
      <c r="I18" s="86">
        <v>293800000</v>
      </c>
      <c r="J18" s="86">
        <v>-14000000</v>
      </c>
      <c r="K18" s="86">
        <f>I18+J18</f>
        <v>279800000</v>
      </c>
      <c r="L18" s="90">
        <v>39900000</v>
      </c>
      <c r="M18" s="86">
        <v>63000000</v>
      </c>
      <c r="N18" s="86">
        <v>0</v>
      </c>
      <c r="O18" s="89">
        <v>0</v>
      </c>
      <c r="P18" s="89">
        <f>(L18+M18+N18+O18)</f>
        <v>102900000</v>
      </c>
      <c r="Q18" s="39">
        <f>+P18/K18*100</f>
        <v>36.776268763402427</v>
      </c>
      <c r="R18" s="32" t="s">
        <v>81</v>
      </c>
      <c r="S18" s="17">
        <v>106</v>
      </c>
      <c r="T18" s="18" t="s">
        <v>32</v>
      </c>
      <c r="U18" s="17">
        <v>106</v>
      </c>
      <c r="V18" s="17">
        <v>106</v>
      </c>
      <c r="W18" s="17">
        <v>15</v>
      </c>
      <c r="X18" s="26">
        <v>20</v>
      </c>
      <c r="Y18" s="114">
        <v>0</v>
      </c>
      <c r="Z18" s="114">
        <v>0</v>
      </c>
      <c r="AA18" s="115">
        <f>(W18+X18+Y18)</f>
        <v>35</v>
      </c>
      <c r="AB18" s="36">
        <f>+AA18/U18*100</f>
        <v>33.018867924528301</v>
      </c>
      <c r="AC18" s="46" t="s">
        <v>35</v>
      </c>
      <c r="AD18" s="49" t="s">
        <v>33</v>
      </c>
      <c r="AE18" s="1"/>
      <c r="AF18" s="1"/>
    </row>
    <row r="19" spans="2:33" ht="92.25" customHeight="1" x14ac:dyDescent="0.25">
      <c r="B19" s="141"/>
      <c r="C19" s="25" t="s">
        <v>86</v>
      </c>
      <c r="D19" s="52" t="s">
        <v>90</v>
      </c>
      <c r="E19" s="91">
        <v>2</v>
      </c>
      <c r="F19" s="92">
        <v>30</v>
      </c>
      <c r="G19" s="92">
        <v>11</v>
      </c>
      <c r="H19" s="92">
        <v>243</v>
      </c>
      <c r="I19" s="86">
        <v>20000000</v>
      </c>
      <c r="J19" s="86">
        <v>29320000</v>
      </c>
      <c r="K19" s="86">
        <f>I19+J19</f>
        <v>49320000</v>
      </c>
      <c r="L19" s="86">
        <v>19320000</v>
      </c>
      <c r="M19" s="86">
        <v>27000000</v>
      </c>
      <c r="N19" s="86">
        <v>0</v>
      </c>
      <c r="O19" s="89">
        <v>0</v>
      </c>
      <c r="P19" s="89">
        <f>(L19+M19+N19)</f>
        <v>46320000</v>
      </c>
      <c r="Q19" s="39">
        <f t="shared" ref="Q19:Q33" si="0">+P19/K19*100</f>
        <v>93.917274939172742</v>
      </c>
      <c r="R19" s="52" t="s">
        <v>71</v>
      </c>
      <c r="S19" s="57">
        <v>24</v>
      </c>
      <c r="T19" s="33" t="s">
        <v>59</v>
      </c>
      <c r="U19" s="45">
        <v>24</v>
      </c>
      <c r="V19" s="45">
        <v>24</v>
      </c>
      <c r="W19" s="17">
        <v>23</v>
      </c>
      <c r="X19" s="26">
        <v>1</v>
      </c>
      <c r="Y19" s="37"/>
      <c r="Z19" s="37">
        <v>0</v>
      </c>
      <c r="AA19" s="35">
        <f>(W19+X19+Y19)</f>
        <v>24</v>
      </c>
      <c r="AB19" s="39">
        <f t="shared" ref="AB19:AB34" si="1">+AA19/U19*100</f>
        <v>100</v>
      </c>
      <c r="AC19" s="73" t="s">
        <v>60</v>
      </c>
      <c r="AD19" s="88" t="s">
        <v>61</v>
      </c>
      <c r="AE19" s="1"/>
      <c r="AF19" s="1"/>
    </row>
    <row r="20" spans="2:33" ht="92.25" customHeight="1" x14ac:dyDescent="0.25">
      <c r="B20" s="139"/>
      <c r="C20" s="72" t="s">
        <v>87</v>
      </c>
      <c r="D20" s="52" t="s">
        <v>89</v>
      </c>
      <c r="E20" s="93">
        <v>2</v>
      </c>
      <c r="F20" s="94">
        <v>30</v>
      </c>
      <c r="G20" s="94">
        <v>11</v>
      </c>
      <c r="H20" s="94">
        <v>266</v>
      </c>
      <c r="I20" s="86">
        <v>124500000</v>
      </c>
      <c r="J20" s="86">
        <v>14000000</v>
      </c>
      <c r="K20" s="86">
        <f>I20+J20</f>
        <v>138500000</v>
      </c>
      <c r="L20" s="86">
        <v>25000000</v>
      </c>
      <c r="M20" s="86">
        <v>47000000</v>
      </c>
      <c r="N20" s="86">
        <v>0</v>
      </c>
      <c r="O20" s="89">
        <v>0</v>
      </c>
      <c r="P20" s="89">
        <f>(L20+M20+N20)</f>
        <v>72000000</v>
      </c>
      <c r="Q20" s="39">
        <f t="shared" si="0"/>
        <v>51.985559566786996</v>
      </c>
      <c r="R20" s="52" t="s">
        <v>88</v>
      </c>
      <c r="S20" s="74">
        <v>24</v>
      </c>
      <c r="T20" s="71" t="s">
        <v>36</v>
      </c>
      <c r="U20" s="74">
        <v>24</v>
      </c>
      <c r="V20" s="74">
        <v>24</v>
      </c>
      <c r="W20" s="17">
        <v>5</v>
      </c>
      <c r="X20" s="26">
        <v>7</v>
      </c>
      <c r="Y20" s="37">
        <v>0</v>
      </c>
      <c r="Z20" s="37">
        <v>0</v>
      </c>
      <c r="AA20" s="35">
        <f>(W20+X20+Y20)</f>
        <v>12</v>
      </c>
      <c r="AB20" s="39">
        <f t="shared" si="1"/>
        <v>50</v>
      </c>
      <c r="AC20" s="73" t="s">
        <v>62</v>
      </c>
      <c r="AD20" s="19" t="s">
        <v>92</v>
      </c>
      <c r="AE20" s="1"/>
      <c r="AF20" s="1"/>
    </row>
    <row r="21" spans="2:33" ht="92.25" customHeight="1" x14ac:dyDescent="0.25">
      <c r="B21" s="141"/>
      <c r="C21" s="25" t="s">
        <v>93</v>
      </c>
      <c r="D21" s="50" t="s">
        <v>94</v>
      </c>
      <c r="E21" s="93">
        <v>2</v>
      </c>
      <c r="F21" s="94">
        <v>30</v>
      </c>
      <c r="G21" s="94">
        <v>11</v>
      </c>
      <c r="H21" s="94">
        <v>342</v>
      </c>
      <c r="I21" s="86">
        <v>23500000</v>
      </c>
      <c r="J21" s="86"/>
      <c r="K21" s="86">
        <f t="shared" ref="K21:K24" si="2">I21+J21</f>
        <v>23500000</v>
      </c>
      <c r="L21" s="86">
        <v>0</v>
      </c>
      <c r="M21" s="86">
        <v>0</v>
      </c>
      <c r="N21" s="86">
        <v>0</v>
      </c>
      <c r="O21" s="89">
        <v>0</v>
      </c>
      <c r="P21" s="89">
        <f t="shared" ref="P21" si="3">(L21+M21+N21)</f>
        <v>0</v>
      </c>
      <c r="Q21" s="83">
        <f t="shared" ref="Q21" si="4">+P21/K21*100</f>
        <v>0</v>
      </c>
      <c r="R21" s="50" t="s">
        <v>72</v>
      </c>
      <c r="S21" s="57">
        <v>35</v>
      </c>
      <c r="T21" s="33" t="s">
        <v>63</v>
      </c>
      <c r="U21" s="57">
        <v>35</v>
      </c>
      <c r="V21" s="57">
        <v>35</v>
      </c>
      <c r="W21" s="17">
        <v>0</v>
      </c>
      <c r="X21" s="26">
        <v>0</v>
      </c>
      <c r="Y21" s="37">
        <v>0</v>
      </c>
      <c r="Z21" s="37">
        <v>0</v>
      </c>
      <c r="AA21" s="35">
        <f t="shared" ref="AA21" si="5">(W21+X21+Y21)</f>
        <v>0</v>
      </c>
      <c r="AB21" s="39">
        <f t="shared" si="1"/>
        <v>0</v>
      </c>
      <c r="AC21" s="33" t="s">
        <v>64</v>
      </c>
      <c r="AD21" s="48" t="s">
        <v>34</v>
      </c>
      <c r="AE21" s="1"/>
      <c r="AF21" s="1"/>
    </row>
    <row r="22" spans="2:33" ht="75.75" customHeight="1" x14ac:dyDescent="0.25">
      <c r="B22" s="139"/>
      <c r="C22" s="70" t="s">
        <v>38</v>
      </c>
      <c r="D22" s="128" t="s">
        <v>148</v>
      </c>
      <c r="E22" s="95">
        <v>2</v>
      </c>
      <c r="F22" s="96">
        <v>30</v>
      </c>
      <c r="G22" s="96">
        <v>11</v>
      </c>
      <c r="H22" s="96">
        <v>361</v>
      </c>
      <c r="I22" s="86">
        <v>200000000</v>
      </c>
      <c r="J22" s="86">
        <v>43834034</v>
      </c>
      <c r="K22" s="86">
        <f t="shared" si="2"/>
        <v>243834034</v>
      </c>
      <c r="L22" s="86">
        <v>74468345</v>
      </c>
      <c r="M22" s="86">
        <v>93890616</v>
      </c>
      <c r="N22" s="86">
        <v>0</v>
      </c>
      <c r="O22" s="89">
        <v>0</v>
      </c>
      <c r="P22" s="89">
        <f t="shared" ref="P22:P25" si="6">(L22+M22+N22)</f>
        <v>168358961</v>
      </c>
      <c r="Q22" s="83">
        <f t="shared" si="0"/>
        <v>69.046538843712028</v>
      </c>
      <c r="R22" s="128" t="s">
        <v>149</v>
      </c>
      <c r="S22" s="40">
        <v>26850</v>
      </c>
      <c r="T22" s="30" t="s">
        <v>39</v>
      </c>
      <c r="U22" s="29">
        <v>26850</v>
      </c>
      <c r="V22" s="29">
        <v>26850</v>
      </c>
      <c r="W22" s="17">
        <v>18500</v>
      </c>
      <c r="X22" s="26">
        <v>0</v>
      </c>
      <c r="Y22" s="37">
        <v>0</v>
      </c>
      <c r="Z22" s="37">
        <v>0</v>
      </c>
      <c r="AA22" s="35">
        <f t="shared" ref="AA22:AA34" si="7">(W22+X22+Y22)</f>
        <v>18500</v>
      </c>
      <c r="AB22" s="39">
        <f t="shared" si="1"/>
        <v>68.901303538175057</v>
      </c>
      <c r="AC22" s="130" t="s">
        <v>40</v>
      </c>
      <c r="AD22" s="49" t="s">
        <v>41</v>
      </c>
      <c r="AE22" s="1"/>
      <c r="AF22" s="1"/>
    </row>
    <row r="23" spans="2:33" ht="75.75" customHeight="1" x14ac:dyDescent="0.25">
      <c r="B23" s="139"/>
      <c r="C23" s="70"/>
      <c r="D23" s="129"/>
      <c r="E23" s="95">
        <v>2</v>
      </c>
      <c r="F23" s="96">
        <v>30</v>
      </c>
      <c r="G23" s="96">
        <v>11</v>
      </c>
      <c r="H23" s="96">
        <v>362</v>
      </c>
      <c r="I23" s="86">
        <v>31935832</v>
      </c>
      <c r="J23" s="84"/>
      <c r="K23" s="86">
        <f t="shared" si="2"/>
        <v>31935832</v>
      </c>
      <c r="L23" s="86">
        <v>3461000</v>
      </c>
      <c r="M23" s="86">
        <v>1723000</v>
      </c>
      <c r="N23" s="86"/>
      <c r="O23" s="89"/>
      <c r="P23" s="89">
        <f t="shared" si="6"/>
        <v>5184000</v>
      </c>
      <c r="Q23" s="83">
        <f t="shared" si="0"/>
        <v>16.232550321532251</v>
      </c>
      <c r="R23" s="129"/>
      <c r="S23" s="40">
        <v>150</v>
      </c>
      <c r="T23" s="30" t="s">
        <v>39</v>
      </c>
      <c r="U23" s="29">
        <v>150</v>
      </c>
      <c r="V23" s="29">
        <v>150</v>
      </c>
      <c r="W23" s="17">
        <v>15</v>
      </c>
      <c r="X23" s="26">
        <v>7</v>
      </c>
      <c r="Y23" s="37"/>
      <c r="Z23" s="37"/>
      <c r="AA23" s="35">
        <f t="shared" si="7"/>
        <v>22</v>
      </c>
      <c r="AB23" s="39">
        <f t="shared" si="1"/>
        <v>14.666666666666666</v>
      </c>
      <c r="AC23" s="131"/>
      <c r="AD23" s="49"/>
      <c r="AE23" s="1"/>
      <c r="AF23" s="1"/>
    </row>
    <row r="24" spans="2:33" ht="96.75" customHeight="1" x14ac:dyDescent="0.25">
      <c r="B24" s="139"/>
      <c r="C24" s="25" t="s">
        <v>96</v>
      </c>
      <c r="D24" s="32" t="s">
        <v>95</v>
      </c>
      <c r="E24" s="97">
        <v>2</v>
      </c>
      <c r="F24" s="97">
        <v>30</v>
      </c>
      <c r="G24" s="97">
        <v>11</v>
      </c>
      <c r="H24" s="97">
        <v>392</v>
      </c>
      <c r="I24" s="86">
        <v>60000000</v>
      </c>
      <c r="J24" s="84">
        <v>-38300000</v>
      </c>
      <c r="K24" s="86">
        <f>I24+J24</f>
        <v>21700000</v>
      </c>
      <c r="L24" s="90">
        <v>21700000</v>
      </c>
      <c r="M24" s="86">
        <v>0</v>
      </c>
      <c r="N24" s="86">
        <v>0</v>
      </c>
      <c r="O24" s="89">
        <v>0</v>
      </c>
      <c r="P24" s="89">
        <f t="shared" ref="P24" si="8">(L24+M24+N24)</f>
        <v>21700000</v>
      </c>
      <c r="Q24" s="39">
        <f t="shared" si="0"/>
        <v>100</v>
      </c>
      <c r="R24" s="50" t="s">
        <v>73</v>
      </c>
      <c r="S24" s="45">
        <v>20</v>
      </c>
      <c r="T24" s="18" t="s">
        <v>42</v>
      </c>
      <c r="U24" s="17">
        <v>20</v>
      </c>
      <c r="V24" s="17">
        <v>20</v>
      </c>
      <c r="W24" s="82">
        <v>7</v>
      </c>
      <c r="X24" s="26">
        <v>13</v>
      </c>
      <c r="Y24" s="81">
        <v>0</v>
      </c>
      <c r="Z24" s="81">
        <v>0</v>
      </c>
      <c r="AA24" s="35">
        <f t="shared" si="7"/>
        <v>20</v>
      </c>
      <c r="AB24" s="39">
        <f t="shared" si="1"/>
        <v>100</v>
      </c>
      <c r="AC24" s="47" t="s">
        <v>37</v>
      </c>
      <c r="AD24" s="49" t="s">
        <v>103</v>
      </c>
      <c r="AE24" s="136"/>
      <c r="AF24" s="137"/>
      <c r="AG24" s="137"/>
    </row>
    <row r="25" spans="2:33" ht="101.45" customHeight="1" x14ac:dyDescent="0.25">
      <c r="B25" s="139"/>
      <c r="C25" s="138" t="s">
        <v>45</v>
      </c>
      <c r="D25" s="44" t="s">
        <v>98</v>
      </c>
      <c r="E25" s="98">
        <v>3</v>
      </c>
      <c r="F25" s="98">
        <v>30</v>
      </c>
      <c r="G25" s="97">
        <v>11</v>
      </c>
      <c r="H25" s="98">
        <v>521</v>
      </c>
      <c r="I25" s="86">
        <v>1550151353</v>
      </c>
      <c r="J25" s="86">
        <v>39416136</v>
      </c>
      <c r="K25" s="86">
        <f>I25+J25</f>
        <v>1589567489</v>
      </c>
      <c r="L25" s="86">
        <v>0</v>
      </c>
      <c r="M25" s="86">
        <v>0</v>
      </c>
      <c r="N25" s="86">
        <v>0</v>
      </c>
      <c r="O25" s="89">
        <v>0</v>
      </c>
      <c r="P25" s="89">
        <f t="shared" si="6"/>
        <v>0</v>
      </c>
      <c r="Q25" s="39">
        <f t="shared" si="0"/>
        <v>0</v>
      </c>
      <c r="R25" s="44" t="s">
        <v>97</v>
      </c>
      <c r="S25" s="75">
        <v>16650</v>
      </c>
      <c r="T25" s="33" t="s">
        <v>44</v>
      </c>
      <c r="U25" s="74">
        <v>16650</v>
      </c>
      <c r="V25" s="74">
        <v>16650</v>
      </c>
      <c r="W25" s="17">
        <v>0</v>
      </c>
      <c r="X25" s="17">
        <v>0</v>
      </c>
      <c r="Y25" s="16">
        <v>0</v>
      </c>
      <c r="Z25" s="28">
        <v>0</v>
      </c>
      <c r="AA25" s="28">
        <f t="shared" si="7"/>
        <v>0</v>
      </c>
      <c r="AB25" s="39">
        <f t="shared" si="1"/>
        <v>0</v>
      </c>
      <c r="AC25" s="79" t="s">
        <v>43</v>
      </c>
      <c r="AD25" s="27" t="s">
        <v>34</v>
      </c>
      <c r="AE25" s="5"/>
      <c r="AF25" s="4"/>
      <c r="AG25" s="4"/>
    </row>
    <row r="26" spans="2:33" ht="80.25" customHeight="1" x14ac:dyDescent="0.25">
      <c r="B26" s="139"/>
      <c r="C26" s="139"/>
      <c r="D26" s="50" t="s">
        <v>99</v>
      </c>
      <c r="E26" s="99">
        <v>3</v>
      </c>
      <c r="F26" s="98">
        <v>30</v>
      </c>
      <c r="G26" s="97">
        <v>11</v>
      </c>
      <c r="H26" s="98">
        <v>521</v>
      </c>
      <c r="I26" s="86">
        <v>203953745</v>
      </c>
      <c r="J26" s="84"/>
      <c r="K26" s="86">
        <f t="shared" ref="K26:K31" si="9">I26+J26</f>
        <v>203953745</v>
      </c>
      <c r="L26" s="86">
        <v>0</v>
      </c>
      <c r="M26" s="86">
        <v>0</v>
      </c>
      <c r="N26" s="86">
        <v>0</v>
      </c>
      <c r="O26" s="89">
        <v>0</v>
      </c>
      <c r="P26" s="89">
        <f t="shared" ref="P26" si="10">(L26+M26+N26)</f>
        <v>0</v>
      </c>
      <c r="Q26" s="39">
        <f t="shared" si="0"/>
        <v>0</v>
      </c>
      <c r="R26" s="50" t="s">
        <v>100</v>
      </c>
      <c r="S26" s="26">
        <v>1750</v>
      </c>
      <c r="T26" s="33" t="s">
        <v>44</v>
      </c>
      <c r="U26" s="26">
        <v>1750</v>
      </c>
      <c r="V26" s="26">
        <v>1750</v>
      </c>
      <c r="W26" s="17">
        <v>0</v>
      </c>
      <c r="X26" s="17">
        <v>0</v>
      </c>
      <c r="Y26" s="16">
        <v>0</v>
      </c>
      <c r="Z26" s="28">
        <v>0</v>
      </c>
      <c r="AA26" s="28">
        <f t="shared" si="7"/>
        <v>0</v>
      </c>
      <c r="AB26" s="39">
        <f t="shared" si="1"/>
        <v>0</v>
      </c>
      <c r="AC26" s="78" t="s">
        <v>43</v>
      </c>
      <c r="AD26" s="80" t="s">
        <v>34</v>
      </c>
      <c r="AE26" s="14"/>
      <c r="AF26" s="13"/>
      <c r="AG26" s="13"/>
    </row>
    <row r="27" spans="2:33" ht="80.25" customHeight="1" x14ac:dyDescent="0.25">
      <c r="B27" s="139"/>
      <c r="C27" s="139"/>
      <c r="D27" s="50" t="s">
        <v>104</v>
      </c>
      <c r="E27" s="99">
        <v>3</v>
      </c>
      <c r="F27" s="98">
        <v>30</v>
      </c>
      <c r="G27" s="97">
        <v>11</v>
      </c>
      <c r="H27" s="98">
        <v>521</v>
      </c>
      <c r="I27" s="86">
        <v>331020000</v>
      </c>
      <c r="J27" s="84"/>
      <c r="K27" s="86">
        <f t="shared" si="9"/>
        <v>331020000</v>
      </c>
      <c r="L27" s="86">
        <v>331020000</v>
      </c>
      <c r="M27" s="86">
        <v>18693156</v>
      </c>
      <c r="N27" s="86">
        <v>0</v>
      </c>
      <c r="O27" s="89">
        <v>0</v>
      </c>
      <c r="P27" s="89">
        <f t="shared" ref="P27" si="11">(L27+M27+N27)</f>
        <v>349713156</v>
      </c>
      <c r="Q27" s="39">
        <f t="shared" ref="Q27" si="12">+P27/K27*100</f>
        <v>105.64713793728475</v>
      </c>
      <c r="R27" s="116" t="s">
        <v>106</v>
      </c>
      <c r="S27" s="117">
        <v>188000</v>
      </c>
      <c r="T27" s="33" t="s">
        <v>105</v>
      </c>
      <c r="U27" s="118">
        <v>18800</v>
      </c>
      <c r="V27" s="118">
        <v>18800</v>
      </c>
      <c r="W27" s="17">
        <v>18800</v>
      </c>
      <c r="X27" s="17">
        <v>0</v>
      </c>
      <c r="Y27" s="16">
        <v>0</v>
      </c>
      <c r="Z27" s="28">
        <v>0</v>
      </c>
      <c r="AA27" s="28">
        <f t="shared" si="7"/>
        <v>18800</v>
      </c>
      <c r="AB27" s="39">
        <f t="shared" ref="AB27" si="13">+AA27/U27*100</f>
        <v>100</v>
      </c>
      <c r="AC27" s="111" t="s">
        <v>107</v>
      </c>
      <c r="AD27" s="80"/>
      <c r="AE27" s="107"/>
      <c r="AF27" s="108"/>
      <c r="AG27" s="108"/>
    </row>
    <row r="28" spans="2:33" ht="78" customHeight="1" x14ac:dyDescent="0.25">
      <c r="B28" s="139"/>
      <c r="C28" s="140"/>
      <c r="D28" s="54" t="s">
        <v>101</v>
      </c>
      <c r="E28" s="97">
        <v>3</v>
      </c>
      <c r="F28" s="97">
        <v>30</v>
      </c>
      <c r="G28" s="97">
        <v>11</v>
      </c>
      <c r="H28" s="97">
        <v>521</v>
      </c>
      <c r="I28" s="86">
        <v>389818229</v>
      </c>
      <c r="J28" s="86"/>
      <c r="K28" s="86">
        <f t="shared" si="9"/>
        <v>389818229</v>
      </c>
      <c r="L28" s="86">
        <v>193272743</v>
      </c>
      <c r="M28" s="86">
        <v>196545486</v>
      </c>
      <c r="N28" s="86">
        <v>0</v>
      </c>
      <c r="O28" s="89">
        <v>0</v>
      </c>
      <c r="P28" s="89">
        <f t="shared" ref="P28" si="14">(L28+M28+N28)</f>
        <v>389818229</v>
      </c>
      <c r="Q28" s="39">
        <f t="shared" si="0"/>
        <v>100</v>
      </c>
      <c r="R28" s="54" t="s">
        <v>102</v>
      </c>
      <c r="S28" s="40">
        <v>5301</v>
      </c>
      <c r="T28" s="33" t="s">
        <v>44</v>
      </c>
      <c r="U28" s="29">
        <v>5301</v>
      </c>
      <c r="V28" s="29">
        <v>5301</v>
      </c>
      <c r="W28" s="17">
        <v>1750</v>
      </c>
      <c r="X28" s="17">
        <v>3551</v>
      </c>
      <c r="Y28" s="16">
        <v>0</v>
      </c>
      <c r="Z28" s="28">
        <v>0</v>
      </c>
      <c r="AA28" s="28">
        <f t="shared" si="7"/>
        <v>5301</v>
      </c>
      <c r="AB28" s="39">
        <f t="shared" si="1"/>
        <v>100</v>
      </c>
      <c r="AC28" s="55" t="s">
        <v>43</v>
      </c>
      <c r="AD28" s="41"/>
    </row>
    <row r="29" spans="2:33" ht="78" customHeight="1" x14ac:dyDescent="0.25">
      <c r="B29" s="139"/>
      <c r="C29" s="160" t="s">
        <v>152</v>
      </c>
      <c r="D29" s="32" t="s">
        <v>151</v>
      </c>
      <c r="E29" s="97">
        <v>3</v>
      </c>
      <c r="F29" s="97">
        <v>30</v>
      </c>
      <c r="G29" s="97">
        <v>11</v>
      </c>
      <c r="H29" s="97">
        <v>522</v>
      </c>
      <c r="I29" s="86">
        <v>190000000</v>
      </c>
      <c r="J29" s="86"/>
      <c r="K29" s="86">
        <f t="shared" si="9"/>
        <v>190000000</v>
      </c>
      <c r="L29" s="86"/>
      <c r="M29" s="86"/>
      <c r="N29" s="86"/>
      <c r="O29" s="89"/>
      <c r="P29" s="89"/>
      <c r="Q29" s="39"/>
      <c r="R29" s="32" t="s">
        <v>151</v>
      </c>
      <c r="S29" s="40">
        <v>850</v>
      </c>
      <c r="T29" s="127" t="s">
        <v>44</v>
      </c>
      <c r="U29" s="29">
        <v>850</v>
      </c>
      <c r="V29" s="29"/>
      <c r="W29" s="17"/>
      <c r="X29" s="17"/>
      <c r="Y29" s="16"/>
      <c r="Z29" s="28"/>
      <c r="AA29" s="28"/>
      <c r="AB29" s="39"/>
      <c r="AC29" s="111" t="s">
        <v>43</v>
      </c>
      <c r="AD29" s="41"/>
    </row>
    <row r="30" spans="2:33" ht="139.9" customHeight="1" x14ac:dyDescent="0.25">
      <c r="B30" s="139"/>
      <c r="C30" s="68" t="s">
        <v>109</v>
      </c>
      <c r="D30" s="32" t="s">
        <v>108</v>
      </c>
      <c r="E30" s="93">
        <v>3</v>
      </c>
      <c r="F30" s="94">
        <v>30</v>
      </c>
      <c r="G30" s="94">
        <v>11</v>
      </c>
      <c r="H30" s="94">
        <v>530</v>
      </c>
      <c r="I30" s="86">
        <v>60000000</v>
      </c>
      <c r="J30" s="86">
        <v>100000000</v>
      </c>
      <c r="K30" s="86">
        <f t="shared" si="9"/>
        <v>160000000</v>
      </c>
      <c r="L30" s="86">
        <v>0</v>
      </c>
      <c r="M30" s="86">
        <v>14500000</v>
      </c>
      <c r="N30" s="86">
        <v>0</v>
      </c>
      <c r="O30" s="89">
        <v>0</v>
      </c>
      <c r="P30" s="89">
        <f t="shared" ref="P30" si="15">(L30+M30+N30)</f>
        <v>14500000</v>
      </c>
      <c r="Q30" s="39">
        <f t="shared" si="0"/>
        <v>9.0625</v>
      </c>
      <c r="R30" s="44" t="s">
        <v>110</v>
      </c>
      <c r="S30" s="45">
        <v>5</v>
      </c>
      <c r="T30" s="18" t="s">
        <v>42</v>
      </c>
      <c r="U30" s="17">
        <v>5</v>
      </c>
      <c r="V30" s="17">
        <v>5</v>
      </c>
      <c r="W30" s="17">
        <v>0</v>
      </c>
      <c r="X30" s="17">
        <v>1</v>
      </c>
      <c r="Y30" s="16">
        <v>0</v>
      </c>
      <c r="Z30" s="28">
        <v>0</v>
      </c>
      <c r="AA30" s="28">
        <f t="shared" si="7"/>
        <v>1</v>
      </c>
      <c r="AB30" s="39">
        <f t="shared" si="1"/>
        <v>20</v>
      </c>
      <c r="AC30" s="34" t="s">
        <v>46</v>
      </c>
      <c r="AD30" s="80" t="s">
        <v>34</v>
      </c>
    </row>
    <row r="31" spans="2:33" ht="80.25" customHeight="1" x14ac:dyDescent="0.25">
      <c r="B31" s="139"/>
      <c r="C31" s="38" t="s">
        <v>111</v>
      </c>
      <c r="D31" s="44" t="s">
        <v>112</v>
      </c>
      <c r="E31" s="100">
        <v>3</v>
      </c>
      <c r="F31" s="94">
        <v>30</v>
      </c>
      <c r="G31" s="100">
        <v>11</v>
      </c>
      <c r="H31" s="100">
        <v>540</v>
      </c>
      <c r="I31" s="86">
        <v>80000000</v>
      </c>
      <c r="J31" s="84"/>
      <c r="K31" s="86">
        <f t="shared" si="9"/>
        <v>80000000</v>
      </c>
      <c r="L31" s="86">
        <v>0</v>
      </c>
      <c r="M31" s="86">
        <v>0</v>
      </c>
      <c r="N31" s="86">
        <v>0</v>
      </c>
      <c r="O31" s="89">
        <v>0</v>
      </c>
      <c r="P31" s="89">
        <f t="shared" ref="P31" si="16">(L31+M31+N31)</f>
        <v>0</v>
      </c>
      <c r="Q31" s="39">
        <f t="shared" si="0"/>
        <v>0</v>
      </c>
      <c r="R31" s="52" t="s">
        <v>65</v>
      </c>
      <c r="S31" s="75">
        <v>12</v>
      </c>
      <c r="T31" s="53" t="s">
        <v>42</v>
      </c>
      <c r="U31" s="74">
        <v>12</v>
      </c>
      <c r="V31" s="74">
        <v>12</v>
      </c>
      <c r="W31" s="74">
        <v>0</v>
      </c>
      <c r="X31" s="74">
        <v>0</v>
      </c>
      <c r="Y31" s="119">
        <v>0</v>
      </c>
      <c r="Z31" s="120">
        <v>0</v>
      </c>
      <c r="AA31" s="120">
        <f t="shared" si="7"/>
        <v>0</v>
      </c>
      <c r="AB31" s="51">
        <f t="shared" si="1"/>
        <v>0</v>
      </c>
      <c r="AC31" s="34" t="s">
        <v>46</v>
      </c>
      <c r="AD31" s="56" t="s">
        <v>34</v>
      </c>
    </row>
    <row r="32" spans="2:33" ht="165" customHeight="1" x14ac:dyDescent="0.25">
      <c r="B32" s="139"/>
      <c r="C32" s="25" t="s">
        <v>47</v>
      </c>
      <c r="D32" s="32" t="s">
        <v>113</v>
      </c>
      <c r="E32" s="100">
        <v>3</v>
      </c>
      <c r="F32" s="100">
        <v>30</v>
      </c>
      <c r="G32" s="100">
        <v>11</v>
      </c>
      <c r="H32" s="100">
        <v>580</v>
      </c>
      <c r="I32" s="86">
        <v>180000000</v>
      </c>
      <c r="J32" s="84"/>
      <c r="K32" s="86">
        <f>I32+J32</f>
        <v>180000000</v>
      </c>
      <c r="L32" s="86">
        <v>15450000</v>
      </c>
      <c r="M32" s="86">
        <v>0</v>
      </c>
      <c r="N32" s="86">
        <v>71050000</v>
      </c>
      <c r="O32" s="89">
        <v>0</v>
      </c>
      <c r="P32" s="89">
        <f t="shared" ref="P32:P34" si="17">(L32+M32+N32)</f>
        <v>86500000</v>
      </c>
      <c r="Q32" s="39">
        <f t="shared" si="0"/>
        <v>48.055555555555557</v>
      </c>
      <c r="R32" s="50" t="s">
        <v>114</v>
      </c>
      <c r="S32" s="17">
        <v>12</v>
      </c>
      <c r="T32" s="33" t="s">
        <v>48</v>
      </c>
      <c r="U32" s="17">
        <v>12</v>
      </c>
      <c r="V32" s="17">
        <v>12</v>
      </c>
      <c r="W32" s="17">
        <v>1</v>
      </c>
      <c r="X32" s="17">
        <v>5</v>
      </c>
      <c r="Y32" s="16">
        <v>0</v>
      </c>
      <c r="Z32" s="16">
        <v>0</v>
      </c>
      <c r="AA32" s="16">
        <f t="shared" si="7"/>
        <v>6</v>
      </c>
      <c r="AB32" s="36">
        <f t="shared" si="1"/>
        <v>50</v>
      </c>
      <c r="AC32" s="76" t="s">
        <v>49</v>
      </c>
      <c r="AD32" s="31"/>
    </row>
    <row r="33" spans="2:30" ht="81" customHeight="1" x14ac:dyDescent="0.25">
      <c r="B33" s="139"/>
      <c r="C33" s="25" t="s">
        <v>50</v>
      </c>
      <c r="D33" s="32" t="s">
        <v>115</v>
      </c>
      <c r="E33" s="97">
        <v>2</v>
      </c>
      <c r="F33" s="97">
        <v>30</v>
      </c>
      <c r="G33" s="97">
        <v>11</v>
      </c>
      <c r="H33" s="97">
        <v>874</v>
      </c>
      <c r="I33" s="86">
        <v>30000000</v>
      </c>
      <c r="J33" s="86"/>
      <c r="K33" s="86">
        <f>I33+J33</f>
        <v>30000000</v>
      </c>
      <c r="L33" s="86">
        <v>0</v>
      </c>
      <c r="M33" s="86">
        <v>0</v>
      </c>
      <c r="N33" s="86">
        <v>0</v>
      </c>
      <c r="O33" s="89">
        <v>0</v>
      </c>
      <c r="P33" s="89">
        <f t="shared" si="17"/>
        <v>0</v>
      </c>
      <c r="Q33" s="39">
        <f t="shared" si="0"/>
        <v>0</v>
      </c>
      <c r="R33" s="77" t="s">
        <v>66</v>
      </c>
      <c r="S33" s="45">
        <v>12</v>
      </c>
      <c r="T33" s="30" t="s">
        <v>51</v>
      </c>
      <c r="U33" s="17">
        <v>12</v>
      </c>
      <c r="V33" s="17">
        <v>12</v>
      </c>
      <c r="W33" s="17">
        <v>0</v>
      </c>
      <c r="X33" s="17">
        <v>0</v>
      </c>
      <c r="Y33" s="16">
        <v>0</v>
      </c>
      <c r="Z33" s="28">
        <v>0</v>
      </c>
      <c r="AA33" s="28">
        <f t="shared" si="7"/>
        <v>0</v>
      </c>
      <c r="AB33" s="39">
        <f t="shared" si="1"/>
        <v>0</v>
      </c>
      <c r="AC33" s="42" t="s">
        <v>52</v>
      </c>
      <c r="AD33" s="43" t="s">
        <v>67</v>
      </c>
    </row>
    <row r="34" spans="2:30" ht="78" customHeight="1" x14ac:dyDescent="0.25">
      <c r="B34" s="139"/>
      <c r="C34" s="68" t="s">
        <v>68</v>
      </c>
      <c r="D34" s="32" t="s">
        <v>117</v>
      </c>
      <c r="E34" s="97">
        <v>2</v>
      </c>
      <c r="F34" s="97">
        <v>30</v>
      </c>
      <c r="G34" s="97">
        <v>11</v>
      </c>
      <c r="H34" s="97">
        <v>980</v>
      </c>
      <c r="I34" s="86">
        <v>0</v>
      </c>
      <c r="J34" s="86"/>
      <c r="K34" s="86">
        <f t="shared" ref="K34:K35" si="18">I34+J34</f>
        <v>0</v>
      </c>
      <c r="L34" s="86">
        <v>0</v>
      </c>
      <c r="M34" s="86">
        <v>0</v>
      </c>
      <c r="N34" s="86">
        <v>0</v>
      </c>
      <c r="O34" s="89">
        <v>0</v>
      </c>
      <c r="P34" s="89">
        <f t="shared" si="17"/>
        <v>0</v>
      </c>
      <c r="Q34" s="39">
        <v>0</v>
      </c>
      <c r="R34" s="77" t="s">
        <v>116</v>
      </c>
      <c r="S34" s="45">
        <v>0</v>
      </c>
      <c r="T34" s="30" t="s">
        <v>69</v>
      </c>
      <c r="U34" s="17">
        <v>0</v>
      </c>
      <c r="V34" s="17">
        <v>0</v>
      </c>
      <c r="W34" s="17">
        <v>0</v>
      </c>
      <c r="X34" s="17">
        <v>0</v>
      </c>
      <c r="Y34" s="16">
        <v>0</v>
      </c>
      <c r="Z34" s="28"/>
      <c r="AA34" s="28">
        <f t="shared" si="7"/>
        <v>0</v>
      </c>
      <c r="AB34" s="39" t="e">
        <f t="shared" si="1"/>
        <v>#DIV/0!</v>
      </c>
      <c r="AC34" s="87" t="s">
        <v>49</v>
      </c>
      <c r="AD34" s="85"/>
    </row>
    <row r="35" spans="2:30" ht="41.25" customHeight="1" x14ac:dyDescent="0.25">
      <c r="B35" s="140"/>
      <c r="C35" s="132" t="s">
        <v>53</v>
      </c>
      <c r="D35" s="132"/>
      <c r="E35" s="24"/>
      <c r="F35" s="24"/>
      <c r="G35" s="24"/>
      <c r="H35" s="24"/>
      <c r="I35" s="86">
        <f>SUM(I18:I34)</f>
        <v>3768679159</v>
      </c>
      <c r="J35" s="86">
        <f>SUM(J18:J34)</f>
        <v>174270170</v>
      </c>
      <c r="K35" s="86">
        <f t="shared" si="18"/>
        <v>3942949329</v>
      </c>
      <c r="L35" s="86">
        <f>SUM(L18:L34)</f>
        <v>723592088</v>
      </c>
      <c r="M35" s="86">
        <f>SUM(M18:M34)</f>
        <v>462352258</v>
      </c>
      <c r="N35" s="86">
        <f>SUM(N18:N34)</f>
        <v>71050000</v>
      </c>
      <c r="O35" s="86"/>
      <c r="P35" s="86">
        <f>SUM(P18:P34)</f>
        <v>1256994346</v>
      </c>
      <c r="Q35" s="16"/>
      <c r="R35" s="15"/>
      <c r="S35" s="17"/>
      <c r="T35" s="20"/>
      <c r="U35" s="17"/>
      <c r="V35" s="17"/>
      <c r="W35" s="17"/>
      <c r="X35" s="17"/>
      <c r="Y35" s="16"/>
      <c r="Z35" s="16"/>
      <c r="AA35" s="16"/>
      <c r="AB35" s="16"/>
      <c r="AC35" s="121"/>
      <c r="AD35" s="19"/>
    </row>
    <row r="36" spans="2:30" ht="50.25" customHeight="1" x14ac:dyDescent="0.25">
      <c r="B36" s="2"/>
      <c r="C36" s="2"/>
      <c r="D36" s="12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3"/>
      <c r="W36" s="3"/>
      <c r="X36" s="3"/>
      <c r="Y36" s="133"/>
      <c r="Z36" s="133"/>
      <c r="AA36" s="133"/>
      <c r="AB36" s="133"/>
      <c r="AC36" s="133"/>
      <c r="AD36" s="2"/>
    </row>
    <row r="37" spans="2:30" ht="28.9" customHeight="1" x14ac:dyDescent="0.25">
      <c r="B37" s="2"/>
      <c r="C37" s="2"/>
      <c r="D37" s="6" t="s">
        <v>13</v>
      </c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8"/>
      <c r="W37" s="10"/>
      <c r="X37" s="10"/>
      <c r="Y37" s="135" t="s">
        <v>14</v>
      </c>
      <c r="Z37" s="135"/>
      <c r="AA37" s="135"/>
      <c r="AB37" s="135"/>
      <c r="AC37" s="135"/>
      <c r="AD37" s="2"/>
    </row>
    <row r="38" spans="2:30" ht="37.15" customHeight="1" thickBot="1" x14ac:dyDescent="0.3">
      <c r="B38" s="2"/>
      <c r="C38" s="2"/>
      <c r="D38" s="6" t="s">
        <v>118</v>
      </c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8"/>
      <c r="W38" s="10"/>
      <c r="X38" s="10"/>
      <c r="Y38" s="134" t="s">
        <v>118</v>
      </c>
      <c r="Z38" s="134"/>
      <c r="AA38" s="134"/>
      <c r="AB38" s="134"/>
      <c r="AC38" s="134"/>
      <c r="AD38" s="2"/>
    </row>
    <row r="39" spans="2:30" ht="15.75" customHeight="1" x14ac:dyDescent="0.25">
      <c r="B39" s="2"/>
      <c r="C39" s="2"/>
      <c r="D39" s="3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3"/>
      <c r="W39" s="3"/>
      <c r="X39" s="3"/>
      <c r="Y39" s="3"/>
      <c r="Z39" s="3"/>
      <c r="AA39" s="3"/>
      <c r="AB39" s="3"/>
      <c r="AC39" s="3"/>
      <c r="AD39" s="2"/>
    </row>
  </sheetData>
  <mergeCells count="40">
    <mergeCell ref="B5:AD5"/>
    <mergeCell ref="C10:AD10"/>
    <mergeCell ref="C11:AD11"/>
    <mergeCell ref="C12:AD12"/>
    <mergeCell ref="B7:AD7"/>
    <mergeCell ref="B8:AD8"/>
    <mergeCell ref="B9:AD9"/>
    <mergeCell ref="B15:B17"/>
    <mergeCell ref="D15:D17"/>
    <mergeCell ref="K15:K17"/>
    <mergeCell ref="L15:Q15"/>
    <mergeCell ref="R15:AB15"/>
    <mergeCell ref="Q16:Q17"/>
    <mergeCell ref="AB16:AB17"/>
    <mergeCell ref="O16:O17"/>
    <mergeCell ref="W16:Z16"/>
    <mergeCell ref="L16:L17"/>
    <mergeCell ref="M16:M17"/>
    <mergeCell ref="N16:N17"/>
    <mergeCell ref="P16:P17"/>
    <mergeCell ref="AA16:AA17"/>
    <mergeCell ref="C13:AD13"/>
    <mergeCell ref="C14:AD14"/>
    <mergeCell ref="C15:C17"/>
    <mergeCell ref="E15:H16"/>
    <mergeCell ref="R16:T16"/>
    <mergeCell ref="I15:I17"/>
    <mergeCell ref="U16:V16"/>
    <mergeCell ref="AC15:AC17"/>
    <mergeCell ref="AD15:AD17"/>
    <mergeCell ref="Y38:AC38"/>
    <mergeCell ref="Y37:AC37"/>
    <mergeCell ref="AE24:AG24"/>
    <mergeCell ref="C25:C28"/>
    <mergeCell ref="B18:B35"/>
    <mergeCell ref="D22:D23"/>
    <mergeCell ref="R22:R23"/>
    <mergeCell ref="AC22:AC23"/>
    <mergeCell ref="C35:D35"/>
    <mergeCell ref="Y36:AC36"/>
  </mergeCells>
  <printOptions horizontalCentered="1"/>
  <pageMargins left="0.98425196850393704" right="0" top="0" bottom="0" header="0.31496062992125984" footer="0.31496062992125984"/>
  <pageSetup paperSize="5" scale="37" fitToWidth="0" fitToHeight="2" orientation="landscape" r:id="rId1"/>
  <rowBreaks count="1" manualBreakCount="1">
    <brk id="19" min="1" max="2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4:AF26"/>
  <sheetViews>
    <sheetView showGridLines="0" topLeftCell="A10" zoomScale="60" zoomScaleNormal="60" zoomScaleSheetLayoutView="55" workbookViewId="0">
      <selection activeCell="E19" sqref="E19"/>
    </sheetView>
  </sheetViews>
  <sheetFormatPr baseColWidth="10" defaultColWidth="11.42578125" defaultRowHeight="15" x14ac:dyDescent="0.25"/>
  <cols>
    <col min="1" max="1" width="3.7109375" customWidth="1"/>
    <col min="2" max="2" width="23.140625" customWidth="1"/>
    <col min="3" max="3" width="18.85546875" customWidth="1"/>
    <col min="4" max="4" width="32.28515625" customWidth="1"/>
    <col min="5" max="8" width="9.85546875" customWidth="1"/>
    <col min="9" max="9" width="22.140625" customWidth="1"/>
    <col min="10" max="10" width="18.5703125" customWidth="1"/>
    <col min="11" max="11" width="21.42578125" customWidth="1"/>
    <col min="12" max="12" width="18.28515625" customWidth="1"/>
    <col min="13" max="13" width="20.140625" customWidth="1"/>
    <col min="14" max="15" width="19" customWidth="1"/>
    <col min="16" max="16" width="23" customWidth="1"/>
    <col min="17" max="17" width="14.28515625" customWidth="1"/>
    <col min="18" max="18" width="29.5703125" customWidth="1"/>
    <col min="19" max="19" width="9.28515625" customWidth="1"/>
    <col min="20" max="20" width="14.7109375" customWidth="1"/>
    <col min="21" max="21" width="8.42578125" customWidth="1"/>
    <col min="22" max="22" width="9.7109375" style="13" customWidth="1"/>
    <col min="23" max="23" width="8.28515625" style="13" customWidth="1"/>
    <col min="24" max="24" width="9.7109375" style="13" customWidth="1"/>
    <col min="25" max="25" width="9.7109375" style="108" customWidth="1"/>
    <col min="26" max="26" width="9.7109375" customWidth="1"/>
    <col min="27" max="27" width="10.7109375" customWidth="1"/>
    <col min="28" max="28" width="12.5703125" customWidth="1"/>
    <col min="29" max="29" width="10.85546875" customWidth="1"/>
    <col min="30" max="30" width="20.28515625" customWidth="1"/>
    <col min="31" max="32" width="14.140625" bestFit="1" customWidth="1"/>
  </cols>
  <sheetData>
    <row r="4" spans="2:32" ht="25.9" x14ac:dyDescent="0.5">
      <c r="D4" s="125" t="s">
        <v>143</v>
      </c>
      <c r="E4" s="125"/>
      <c r="F4" s="125"/>
      <c r="G4" s="125"/>
    </row>
    <row r="5" spans="2:32" ht="14.45" x14ac:dyDescent="0.3"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</row>
    <row r="6" spans="2:32" ht="14.45" x14ac:dyDescent="0.3"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5"/>
    </row>
    <row r="7" spans="2:32" ht="32.25" customHeight="1" x14ac:dyDescent="0.25">
      <c r="B7" s="123" t="s">
        <v>121</v>
      </c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</row>
    <row r="8" spans="2:32" ht="21.75" customHeight="1" x14ac:dyDescent="0.25">
      <c r="B8" s="147" t="s">
        <v>76</v>
      </c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  <c r="AF8" s="147"/>
    </row>
    <row r="9" spans="2:32" ht="20.25" customHeight="1" x14ac:dyDescent="0.25">
      <c r="B9" s="148" t="s">
        <v>125</v>
      </c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48"/>
    </row>
    <row r="10" spans="2:32" ht="37.5" customHeight="1" x14ac:dyDescent="0.3">
      <c r="B10" s="22" t="s">
        <v>4</v>
      </c>
      <c r="C10" s="142">
        <v>2026</v>
      </c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</row>
    <row r="11" spans="2:32" ht="27" customHeight="1" x14ac:dyDescent="0.25">
      <c r="B11" s="22" t="s">
        <v>16</v>
      </c>
      <c r="C11" s="142" t="s">
        <v>150</v>
      </c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</row>
    <row r="12" spans="2:32" ht="27.75" customHeight="1" x14ac:dyDescent="0.3">
      <c r="B12" s="22" t="s">
        <v>0</v>
      </c>
      <c r="C12" s="142" t="s">
        <v>30</v>
      </c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42"/>
    </row>
    <row r="13" spans="2:32" ht="24" customHeight="1" x14ac:dyDescent="0.3">
      <c r="B13" s="22" t="s">
        <v>1</v>
      </c>
      <c r="C13" s="142" t="s">
        <v>120</v>
      </c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</row>
    <row r="14" spans="2:32" ht="51" customHeight="1" x14ac:dyDescent="0.25">
      <c r="B14" s="22" t="s">
        <v>20</v>
      </c>
      <c r="C14" s="142" t="s">
        <v>75</v>
      </c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</row>
    <row r="15" spans="2:32" ht="28.5" customHeight="1" x14ac:dyDescent="0.25">
      <c r="B15" s="143" t="s">
        <v>146</v>
      </c>
      <c r="C15" s="143" t="s">
        <v>8</v>
      </c>
      <c r="D15" s="143" t="s">
        <v>22</v>
      </c>
      <c r="E15" s="143" t="s">
        <v>15</v>
      </c>
      <c r="F15" s="143"/>
      <c r="G15" s="143"/>
      <c r="H15" s="143"/>
      <c r="I15" s="143" t="s">
        <v>24</v>
      </c>
      <c r="J15" s="143" t="s">
        <v>145</v>
      </c>
      <c r="K15" s="143" t="s">
        <v>57</v>
      </c>
      <c r="L15" s="143" t="s">
        <v>17</v>
      </c>
      <c r="M15" s="143"/>
      <c r="N15" s="143"/>
      <c r="O15" s="143"/>
      <c r="P15" s="143"/>
      <c r="Q15" s="143"/>
      <c r="R15" s="143" t="s">
        <v>18</v>
      </c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 t="s">
        <v>23</v>
      </c>
      <c r="AD15" s="143" t="s">
        <v>3</v>
      </c>
    </row>
    <row r="16" spans="2:32" ht="43.5" customHeight="1" x14ac:dyDescent="0.25">
      <c r="B16" s="143"/>
      <c r="C16" s="143"/>
      <c r="D16" s="143"/>
      <c r="E16" s="143"/>
      <c r="F16" s="143"/>
      <c r="G16" s="143"/>
      <c r="H16" s="143"/>
      <c r="I16" s="143"/>
      <c r="J16" s="143"/>
      <c r="K16" s="143"/>
      <c r="L16" s="143" t="s">
        <v>77</v>
      </c>
      <c r="M16" s="143" t="s">
        <v>122</v>
      </c>
      <c r="N16" s="143" t="s">
        <v>79</v>
      </c>
      <c r="O16" s="143" t="s">
        <v>80</v>
      </c>
      <c r="P16" s="143" t="s">
        <v>26</v>
      </c>
      <c r="Q16" s="144" t="s">
        <v>27</v>
      </c>
      <c r="R16" s="143" t="s">
        <v>21</v>
      </c>
      <c r="S16" s="143"/>
      <c r="T16" s="143"/>
      <c r="U16" s="143" t="s">
        <v>2</v>
      </c>
      <c r="V16" s="143"/>
      <c r="W16" s="156" t="s">
        <v>58</v>
      </c>
      <c r="X16" s="157"/>
      <c r="Y16" s="157"/>
      <c r="Z16" s="158"/>
      <c r="AA16" s="144" t="s">
        <v>26</v>
      </c>
      <c r="AB16" s="144" t="s">
        <v>27</v>
      </c>
      <c r="AC16" s="143"/>
      <c r="AD16" s="143"/>
    </row>
    <row r="17" spans="2:32" ht="34.5" customHeight="1" x14ac:dyDescent="0.25">
      <c r="B17" s="143"/>
      <c r="C17" s="143"/>
      <c r="D17" s="144"/>
      <c r="E17" s="23" t="s">
        <v>12</v>
      </c>
      <c r="F17" s="23" t="s">
        <v>10</v>
      </c>
      <c r="G17" s="23" t="s">
        <v>11</v>
      </c>
      <c r="H17" s="23" t="s">
        <v>19</v>
      </c>
      <c r="I17" s="143"/>
      <c r="J17" s="143"/>
      <c r="K17" s="143"/>
      <c r="L17" s="143"/>
      <c r="M17" s="143"/>
      <c r="N17" s="143"/>
      <c r="O17" s="143"/>
      <c r="P17" s="143"/>
      <c r="Q17" s="159"/>
      <c r="R17" s="23" t="s">
        <v>5</v>
      </c>
      <c r="S17" s="23" t="s">
        <v>6</v>
      </c>
      <c r="T17" s="23" t="s">
        <v>7</v>
      </c>
      <c r="U17" s="23" t="s">
        <v>28</v>
      </c>
      <c r="V17" s="23" t="s">
        <v>29</v>
      </c>
      <c r="W17" s="69" t="s">
        <v>133</v>
      </c>
      <c r="X17" s="69" t="s">
        <v>134</v>
      </c>
      <c r="Y17" s="69" t="s">
        <v>135</v>
      </c>
      <c r="Z17" s="69" t="s">
        <v>136</v>
      </c>
      <c r="AA17" s="159"/>
      <c r="AB17" s="159"/>
      <c r="AC17" s="144"/>
      <c r="AD17" s="144"/>
    </row>
    <row r="18" spans="2:32" ht="75.75" customHeight="1" x14ac:dyDescent="0.25">
      <c r="B18" s="153"/>
      <c r="C18" s="112" t="s">
        <v>129</v>
      </c>
      <c r="D18" s="50" t="s">
        <v>127</v>
      </c>
      <c r="E18" s="36">
        <v>3</v>
      </c>
      <c r="F18" s="36">
        <v>30</v>
      </c>
      <c r="G18" s="36">
        <v>92</v>
      </c>
      <c r="H18" s="36">
        <v>521</v>
      </c>
      <c r="I18" s="101">
        <v>106605486</v>
      </c>
      <c r="J18" s="101"/>
      <c r="K18" s="101">
        <v>106605486</v>
      </c>
      <c r="L18" s="102">
        <v>0</v>
      </c>
      <c r="M18" s="103">
        <v>0</v>
      </c>
      <c r="N18" s="104">
        <v>0</v>
      </c>
      <c r="O18" s="105">
        <v>0</v>
      </c>
      <c r="P18" s="105">
        <v>0</v>
      </c>
      <c r="Q18" s="36">
        <f>+P18/K18*100</f>
        <v>0</v>
      </c>
      <c r="R18" s="50" t="s">
        <v>126</v>
      </c>
      <c r="S18" s="57">
        <v>8000</v>
      </c>
      <c r="T18" s="33" t="s">
        <v>105</v>
      </c>
      <c r="U18" s="57">
        <v>8000</v>
      </c>
      <c r="V18" s="65">
        <v>8000</v>
      </c>
      <c r="W18" s="57">
        <v>0</v>
      </c>
      <c r="X18" s="66">
        <v>0</v>
      </c>
      <c r="Y18" s="124">
        <v>0</v>
      </c>
      <c r="Z18" s="37">
        <v>0</v>
      </c>
      <c r="AA18" s="35">
        <f>(W18+X18+Z18)</f>
        <v>0</v>
      </c>
      <c r="AB18" s="58">
        <f>+AA18/V18*100</f>
        <v>0</v>
      </c>
      <c r="AC18" s="154" t="s">
        <v>56</v>
      </c>
      <c r="AD18" s="67" t="s">
        <v>34</v>
      </c>
      <c r="AE18" s="1"/>
      <c r="AF18" s="1"/>
    </row>
    <row r="19" spans="2:32" ht="75.75" customHeight="1" x14ac:dyDescent="0.25">
      <c r="B19" s="153"/>
      <c r="C19" s="109" t="s">
        <v>128</v>
      </c>
      <c r="D19" s="50" t="s">
        <v>130</v>
      </c>
      <c r="E19" s="36">
        <v>3</v>
      </c>
      <c r="F19" s="36">
        <v>30</v>
      </c>
      <c r="G19" s="36">
        <v>92</v>
      </c>
      <c r="H19" s="36">
        <v>522</v>
      </c>
      <c r="I19" s="101">
        <v>1093169869</v>
      </c>
      <c r="J19" s="101">
        <v>5645412</v>
      </c>
      <c r="K19" s="101">
        <f>I19+J19</f>
        <v>1098815281</v>
      </c>
      <c r="L19" s="102">
        <v>0</v>
      </c>
      <c r="M19" s="103">
        <v>0</v>
      </c>
      <c r="N19" s="104">
        <v>0</v>
      </c>
      <c r="O19" s="105">
        <v>0</v>
      </c>
      <c r="P19" s="105">
        <f t="shared" ref="P19:P21" si="0">(L19+M19+N19+O19)</f>
        <v>0</v>
      </c>
      <c r="Q19" s="36">
        <f t="shared" ref="Q19:Q21" si="1">+P19/K19*100</f>
        <v>0</v>
      </c>
      <c r="R19" s="50" t="s">
        <v>131</v>
      </c>
      <c r="S19" s="57">
        <v>5</v>
      </c>
      <c r="T19" s="33" t="s">
        <v>132</v>
      </c>
      <c r="U19" s="57">
        <v>5</v>
      </c>
      <c r="V19" s="65">
        <v>5</v>
      </c>
      <c r="W19" s="57">
        <v>0</v>
      </c>
      <c r="X19" s="66">
        <v>0</v>
      </c>
      <c r="Y19" s="124">
        <v>0</v>
      </c>
      <c r="Z19" s="37">
        <v>0</v>
      </c>
      <c r="AA19" s="35">
        <f>(W19+X19+Z19)</f>
        <v>0</v>
      </c>
      <c r="AB19" s="58">
        <f t="shared" ref="AB19:AB21" si="2">+AA19/V19*100</f>
        <v>0</v>
      </c>
      <c r="AC19" s="155"/>
      <c r="AD19" s="67" t="s">
        <v>34</v>
      </c>
      <c r="AE19" s="1"/>
      <c r="AF19" s="1"/>
    </row>
    <row r="20" spans="2:32" ht="75.75" customHeight="1" x14ac:dyDescent="0.25">
      <c r="B20" s="153"/>
      <c r="C20" s="112" t="s">
        <v>137</v>
      </c>
      <c r="D20" s="50" t="s">
        <v>138</v>
      </c>
      <c r="E20" s="36">
        <v>3</v>
      </c>
      <c r="F20" s="36">
        <v>30</v>
      </c>
      <c r="G20" s="36">
        <v>92</v>
      </c>
      <c r="H20" s="36">
        <v>534</v>
      </c>
      <c r="I20" s="101">
        <v>50000000</v>
      </c>
      <c r="J20" s="101"/>
      <c r="K20" s="101">
        <v>50000000</v>
      </c>
      <c r="L20" s="102">
        <v>0</v>
      </c>
      <c r="M20" s="103">
        <v>0</v>
      </c>
      <c r="N20" s="104">
        <v>0</v>
      </c>
      <c r="O20" s="105">
        <v>0</v>
      </c>
      <c r="P20" s="105"/>
      <c r="Q20" s="36">
        <v>0</v>
      </c>
      <c r="R20" s="50" t="s">
        <v>139</v>
      </c>
      <c r="S20" s="57">
        <v>2</v>
      </c>
      <c r="T20" s="33" t="s">
        <v>140</v>
      </c>
      <c r="U20" s="57">
        <v>2</v>
      </c>
      <c r="V20" s="65">
        <v>2</v>
      </c>
      <c r="W20" s="57">
        <v>0</v>
      </c>
      <c r="X20" s="66">
        <v>0</v>
      </c>
      <c r="Y20" s="124">
        <v>0</v>
      </c>
      <c r="Z20" s="37">
        <v>0</v>
      </c>
      <c r="AA20" s="35">
        <v>0</v>
      </c>
      <c r="AB20" s="58">
        <f t="shared" si="2"/>
        <v>0</v>
      </c>
      <c r="AC20" s="155"/>
      <c r="AD20" s="67" t="s">
        <v>34</v>
      </c>
      <c r="AE20" s="1"/>
      <c r="AF20" s="1"/>
    </row>
    <row r="21" spans="2:32" ht="75.75" customHeight="1" x14ac:dyDescent="0.25">
      <c r="B21" s="153"/>
      <c r="C21" s="112" t="s">
        <v>141</v>
      </c>
      <c r="D21" s="50" t="s">
        <v>142</v>
      </c>
      <c r="E21" s="36">
        <v>3</v>
      </c>
      <c r="F21" s="36">
        <v>30</v>
      </c>
      <c r="G21" s="36">
        <v>92</v>
      </c>
      <c r="H21" s="36">
        <v>541</v>
      </c>
      <c r="I21" s="101">
        <v>150000000</v>
      </c>
      <c r="J21" s="101"/>
      <c r="K21" s="101">
        <v>150000000</v>
      </c>
      <c r="L21" s="102">
        <v>0</v>
      </c>
      <c r="M21" s="103">
        <v>0</v>
      </c>
      <c r="N21" s="104">
        <v>0</v>
      </c>
      <c r="O21" s="105">
        <v>0</v>
      </c>
      <c r="P21" s="105">
        <f t="shared" si="0"/>
        <v>0</v>
      </c>
      <c r="Q21" s="36">
        <f t="shared" si="1"/>
        <v>0</v>
      </c>
      <c r="R21" s="50" t="s">
        <v>70</v>
      </c>
      <c r="S21" s="57">
        <v>2</v>
      </c>
      <c r="T21" s="33" t="s">
        <v>54</v>
      </c>
      <c r="U21" s="57">
        <v>2</v>
      </c>
      <c r="V21" s="65">
        <v>2</v>
      </c>
      <c r="W21" s="57">
        <v>0</v>
      </c>
      <c r="X21" s="66">
        <v>0</v>
      </c>
      <c r="Y21" s="124">
        <v>0</v>
      </c>
      <c r="Z21" s="37">
        <v>0</v>
      </c>
      <c r="AA21" s="35">
        <f t="shared" ref="AA21" si="3">(W21+X21+Z21)</f>
        <v>0</v>
      </c>
      <c r="AB21" s="58">
        <f t="shared" si="2"/>
        <v>0</v>
      </c>
      <c r="AC21" s="155"/>
      <c r="AD21" s="67" t="s">
        <v>34</v>
      </c>
      <c r="AE21" s="1"/>
      <c r="AF21" s="1"/>
    </row>
    <row r="22" spans="2:32" ht="42" customHeight="1" x14ac:dyDescent="0.25">
      <c r="B22" s="153"/>
      <c r="C22" s="63" t="s">
        <v>55</v>
      </c>
      <c r="D22" s="15" t="s">
        <v>144</v>
      </c>
      <c r="E22" s="60"/>
      <c r="F22" s="61"/>
      <c r="G22" s="61"/>
      <c r="H22" s="62"/>
      <c r="I22" s="105">
        <f>SUM(I18:I21)</f>
        <v>1399775355</v>
      </c>
      <c r="J22" s="105"/>
      <c r="K22" s="105">
        <f>SUM(K18:K21)</f>
        <v>1405420767</v>
      </c>
      <c r="L22" s="106">
        <f>SUM(L18:L21)</f>
        <v>0</v>
      </c>
      <c r="M22" s="104">
        <f>SUM(M18:M21)</f>
        <v>0</v>
      </c>
      <c r="N22" s="104">
        <f>SUM(N18:N21)</f>
        <v>0</v>
      </c>
      <c r="O22" s="104"/>
      <c r="P22" s="104">
        <f>SUM(P18:P21)</f>
        <v>0</v>
      </c>
      <c r="Q22" s="59">
        <v>0</v>
      </c>
      <c r="R22" s="64"/>
      <c r="S22" s="17"/>
      <c r="T22" s="20"/>
      <c r="U22" s="17"/>
      <c r="V22" s="17"/>
      <c r="W22" s="17"/>
      <c r="X22" s="17"/>
      <c r="Y22" s="17"/>
      <c r="Z22" s="16"/>
      <c r="AA22" s="16"/>
      <c r="AB22" s="16"/>
      <c r="AC22" s="87"/>
      <c r="AD22" s="41"/>
    </row>
    <row r="23" spans="2:32" ht="26.25" customHeight="1" x14ac:dyDescent="0.3">
      <c r="B23" s="2"/>
      <c r="C23" s="2"/>
      <c r="D23" s="12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3"/>
      <c r="W23" s="3"/>
      <c r="X23" s="3"/>
      <c r="Y23" s="3"/>
      <c r="Z23" s="133"/>
      <c r="AA23" s="133"/>
      <c r="AB23" s="133"/>
      <c r="AC23" s="133"/>
      <c r="AD23" s="2"/>
    </row>
    <row r="24" spans="2:32" ht="18" customHeight="1" x14ac:dyDescent="0.3">
      <c r="B24" s="2"/>
      <c r="C24" s="2"/>
      <c r="D24" s="12" t="s">
        <v>13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12"/>
      <c r="W24" s="12"/>
      <c r="X24" s="12"/>
      <c r="Y24" s="110"/>
      <c r="Z24" s="135" t="s">
        <v>14</v>
      </c>
      <c r="AA24" s="135"/>
      <c r="AB24" s="135"/>
      <c r="AC24" s="135"/>
      <c r="AD24" s="2"/>
    </row>
    <row r="25" spans="2:32" ht="27" customHeight="1" thickBot="1" x14ac:dyDescent="0.35">
      <c r="B25" s="2"/>
      <c r="C25" s="2"/>
      <c r="D25" s="12" t="s">
        <v>123</v>
      </c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12"/>
      <c r="W25" s="12"/>
      <c r="X25" s="12"/>
      <c r="Y25" s="110"/>
      <c r="Z25" s="134" t="s">
        <v>124</v>
      </c>
      <c r="AA25" s="134"/>
      <c r="AB25" s="134"/>
      <c r="AC25" s="134"/>
      <c r="AD25" s="2"/>
    </row>
    <row r="26" spans="2:32" ht="24.75" customHeight="1" x14ac:dyDescent="0.3">
      <c r="B26" s="2"/>
      <c r="C26" s="2"/>
      <c r="D26" s="3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3"/>
      <c r="W26" s="3"/>
      <c r="X26" s="3"/>
      <c r="Y26" s="3"/>
      <c r="Z26" s="3"/>
      <c r="AA26" s="3"/>
      <c r="AB26" s="3"/>
      <c r="AC26" s="3"/>
      <c r="AD26" s="2"/>
    </row>
  </sheetData>
  <mergeCells count="36">
    <mergeCell ref="C10:AD10"/>
    <mergeCell ref="C11:AD11"/>
    <mergeCell ref="C12:AD12"/>
    <mergeCell ref="C13:AD13"/>
    <mergeCell ref="C14:AD14"/>
    <mergeCell ref="AD15:AD17"/>
    <mergeCell ref="L16:L17"/>
    <mergeCell ref="M16:M17"/>
    <mergeCell ref="N16:N17"/>
    <mergeCell ref="P16:P17"/>
    <mergeCell ref="B5:AD5"/>
    <mergeCell ref="B6:AD6"/>
    <mergeCell ref="B8:AF8"/>
    <mergeCell ref="B9:AF9"/>
    <mergeCell ref="B15:B17"/>
    <mergeCell ref="C15:C17"/>
    <mergeCell ref="D15:D17"/>
    <mergeCell ref="E15:H16"/>
    <mergeCell ref="I15:I17"/>
    <mergeCell ref="AC15:AC17"/>
    <mergeCell ref="U16:V16"/>
    <mergeCell ref="Q16:Q17"/>
    <mergeCell ref="R16:T16"/>
    <mergeCell ref="L15:Q15"/>
    <mergeCell ref="R15:AB15"/>
    <mergeCell ref="K15:K17"/>
    <mergeCell ref="B18:B22"/>
    <mergeCell ref="Z24:AC24"/>
    <mergeCell ref="Z25:AC25"/>
    <mergeCell ref="Z23:AC23"/>
    <mergeCell ref="J15:J17"/>
    <mergeCell ref="AC18:AC21"/>
    <mergeCell ref="W16:Z16"/>
    <mergeCell ref="AA16:AA17"/>
    <mergeCell ref="AB16:AB17"/>
    <mergeCell ref="O16:O17"/>
  </mergeCells>
  <printOptions horizontalCentered="1"/>
  <pageMargins left="0.98425196850393704" right="0" top="0" bottom="0" header="0.31496062992125984" footer="0.31496062992125984"/>
  <pageSetup paperSize="5" scale="37" fitToWidth="0" orientation="landscape" r:id="rId1"/>
  <rowBreaks count="1" manualBreakCount="1">
    <brk id="17" min="1" max="2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Royalties</vt:lpstr>
      <vt:lpstr>Fonae</vt:lpstr>
      <vt:lpstr>Fonae!Área_de_impresión</vt:lpstr>
      <vt:lpstr>Royalties!Área_de_impresión</vt:lpstr>
      <vt:lpstr>Fonae!Títulos_a_imprimir</vt:lpstr>
      <vt:lpstr>Royalties!Títulos_a_imprimir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Técnico</dc:creator>
  <cp:lastModifiedBy>Neiva Mohr</cp:lastModifiedBy>
  <cp:lastPrinted>2018-01-23T11:27:23Z</cp:lastPrinted>
  <dcterms:created xsi:type="dcterms:W3CDTF">2013-09-11T12:20:58Z</dcterms:created>
  <dcterms:modified xsi:type="dcterms:W3CDTF">2026-07-10T13:58:41Z</dcterms:modified>
</cp:coreProperties>
</file>